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KSG\JURNAL ANJAK\"/>
    </mc:Choice>
  </mc:AlternateContent>
  <bookViews>
    <workbookView xWindow="0" yWindow="0" windowWidth="7950" windowHeight="4545" firstSheet="1" activeTab="4"/>
  </bookViews>
  <sheets>
    <sheet name="Data&amp;hasil Valdts&amp; reliabilitas" sheetId="2" r:id="rId1"/>
    <sheet name="Hasil Analisis Faktor" sheetId="7" r:id="rId2"/>
    <sheet name="Analisis Data Efektivitas" sheetId="3" r:id="rId3"/>
    <sheet name="frekuensi" sheetId="6" r:id="rId4"/>
    <sheet name="Kuisioner dan skor TCR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4" i="3" l="1"/>
  <c r="B134" i="3"/>
  <c r="C134" i="3"/>
  <c r="D134" i="3"/>
  <c r="D133" i="3"/>
  <c r="D132" i="3"/>
  <c r="D131" i="3"/>
  <c r="B133" i="3"/>
  <c r="B132" i="3"/>
  <c r="B131" i="3"/>
  <c r="C133" i="3"/>
  <c r="C132" i="3"/>
  <c r="C131" i="3"/>
  <c r="V124" i="3" l="1"/>
  <c r="U125" i="3" s="1"/>
  <c r="O123" i="3"/>
  <c r="P123" i="3"/>
  <c r="Q123" i="3"/>
  <c r="R123" i="3"/>
  <c r="S123" i="3"/>
  <c r="T123" i="3"/>
  <c r="U123" i="3"/>
  <c r="U126" i="3" s="1"/>
  <c r="C123" i="3"/>
  <c r="D123" i="3"/>
  <c r="E123" i="3"/>
  <c r="F123" i="3"/>
  <c r="G123" i="3"/>
  <c r="H123" i="3"/>
  <c r="I123" i="3"/>
  <c r="J123" i="3"/>
  <c r="K123" i="3"/>
  <c r="L123" i="3"/>
  <c r="M123" i="3"/>
  <c r="N123" i="3"/>
  <c r="B123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B122" i="3"/>
  <c r="C125" i="3" l="1"/>
  <c r="C126" i="3" s="1"/>
  <c r="E125" i="3"/>
  <c r="E126" i="3" s="1"/>
  <c r="G125" i="3"/>
  <c r="G126" i="3" s="1"/>
  <c r="I125" i="3"/>
  <c r="I126" i="3" s="1"/>
  <c r="K125" i="3"/>
  <c r="K126" i="3" s="1"/>
  <c r="M125" i="3"/>
  <c r="M126" i="3" s="1"/>
  <c r="O125" i="3"/>
  <c r="O126" i="3" s="1"/>
  <c r="R125" i="3"/>
  <c r="R126" i="3" s="1"/>
  <c r="T125" i="3"/>
  <c r="T126" i="3" s="1"/>
  <c r="B125" i="3"/>
  <c r="B126" i="3" s="1"/>
  <c r="D125" i="3"/>
  <c r="D126" i="3" s="1"/>
  <c r="F125" i="3"/>
  <c r="F126" i="3" s="1"/>
  <c r="H125" i="3"/>
  <c r="H126" i="3" s="1"/>
  <c r="J125" i="3"/>
  <c r="J126" i="3" s="1"/>
  <c r="L125" i="3"/>
  <c r="L126" i="3" s="1"/>
  <c r="N125" i="3"/>
  <c r="N126" i="3" s="1"/>
  <c r="P125" i="3"/>
  <c r="P126" i="3" s="1"/>
  <c r="S125" i="3"/>
  <c r="S126" i="3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G5" i="4"/>
  <c r="I5" i="4" s="1"/>
  <c r="G6" i="4"/>
  <c r="I6" i="4" s="1"/>
  <c r="G7" i="4"/>
  <c r="I7" i="4" s="1"/>
  <c r="G8" i="4"/>
  <c r="I8" i="4" s="1"/>
  <c r="J8" i="4" s="1"/>
  <c r="G9" i="4"/>
  <c r="I9" i="4" s="1"/>
  <c r="G10" i="4"/>
  <c r="I10" i="4" s="1"/>
  <c r="G11" i="4"/>
  <c r="I11" i="4" s="1"/>
  <c r="G12" i="4"/>
  <c r="I12" i="4" s="1"/>
  <c r="G13" i="4"/>
  <c r="I13" i="4" s="1"/>
  <c r="G14" i="4"/>
  <c r="I14" i="4" s="1"/>
  <c r="G15" i="4"/>
  <c r="I15" i="4" s="1"/>
  <c r="G16" i="4"/>
  <c r="I16" i="4" s="1"/>
  <c r="G17" i="4"/>
  <c r="I17" i="4" s="1"/>
  <c r="G18" i="4"/>
  <c r="I18" i="4" s="1"/>
  <c r="G19" i="4"/>
  <c r="I19" i="4" s="1"/>
  <c r="G20" i="4"/>
  <c r="I20" i="4" s="1"/>
  <c r="G21" i="4"/>
  <c r="I21" i="4" s="1"/>
  <c r="G22" i="4"/>
  <c r="I22" i="4" s="1"/>
  <c r="G23" i="4"/>
  <c r="I23" i="4" s="1"/>
  <c r="H4" i="4"/>
  <c r="G4" i="4"/>
  <c r="I4" i="4" s="1"/>
  <c r="J4" i="4" l="1"/>
  <c r="J23" i="4"/>
  <c r="J21" i="4"/>
  <c r="J19" i="4"/>
  <c r="J17" i="4"/>
  <c r="J15" i="4"/>
  <c r="J13" i="4"/>
  <c r="J11" i="4"/>
  <c r="J9" i="4"/>
  <c r="J7" i="4"/>
  <c r="J5" i="4"/>
  <c r="J22" i="4"/>
  <c r="J20" i="4"/>
  <c r="J18" i="4"/>
  <c r="J16" i="4"/>
  <c r="J14" i="4"/>
  <c r="J12" i="4"/>
  <c r="J10" i="4"/>
  <c r="J6" i="4"/>
  <c r="B127" i="3"/>
  <c r="B128" i="3" s="1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22" i="2" l="1"/>
  <c r="V23" i="2"/>
  <c r="V24" i="2"/>
  <c r="V25" i="2"/>
  <c r="V26" i="2"/>
  <c r="V27" i="2"/>
  <c r="V28" i="2"/>
  <c r="V29" i="2"/>
  <c r="V30" i="2"/>
  <c r="V31" i="2"/>
  <c r="V32" i="2"/>
  <c r="V14" i="2"/>
  <c r="V15" i="2"/>
  <c r="V16" i="2"/>
  <c r="V17" i="2"/>
  <c r="V18" i="2"/>
  <c r="V19" i="2"/>
  <c r="V20" i="2"/>
  <c r="V21" i="2"/>
  <c r="V4" i="2"/>
  <c r="V5" i="2"/>
  <c r="V6" i="2"/>
  <c r="V7" i="2"/>
  <c r="V8" i="2"/>
  <c r="V9" i="2"/>
  <c r="V10" i="2"/>
  <c r="V11" i="2"/>
  <c r="V12" i="2"/>
  <c r="V13" i="2"/>
  <c r="V3" i="2"/>
</calcChain>
</file>

<file path=xl/sharedStrings.xml><?xml version="1.0" encoding="utf-8"?>
<sst xmlns="http://schemas.openxmlformats.org/spreadsheetml/2006/main" count="1219" uniqueCount="305">
  <si>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</si>
  <si>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</si>
  <si>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</si>
  <si>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</si>
  <si>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</si>
  <si>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</si>
  <si>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</si>
  <si>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</si>
  <si>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</si>
  <si>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</si>
  <si>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</si>
  <si>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</si>
  <si>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</si>
  <si>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</si>
  <si>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</si>
  <si>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</si>
  <si>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</si>
  <si>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</si>
  <si>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</si>
  <si>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</si>
  <si>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TOTAL</t>
  </si>
  <si>
    <t>PERTANYAAN</t>
  </si>
  <si>
    <t>RESPONDEN</t>
  </si>
  <si>
    <t xml:space="preserve"> </t>
  </si>
  <si>
    <t>PERNYATAAN</t>
  </si>
  <si>
    <t>STS</t>
  </si>
  <si>
    <t>TS</t>
  </si>
  <si>
    <t>S</t>
  </si>
  <si>
    <t>SS</t>
  </si>
  <si>
    <t>Saya merasa proses pembelajaran jarak jauh tatap muka secara daring melalui Zoom Meeting dapat membantu anak saya dalam memahami pelajaran.</t>
  </si>
  <si>
    <t>Saya merasa target pembelajaran yang diberikan oleh guru selama diberlakukan pembelajaran jarak jauh dapat terselesaikan dengan baik.</t>
  </si>
  <si>
    <t>Saya merasa pembelajaran jarak jauh membuat kegiatan belajar anak saya lebih terorganisir.</t>
  </si>
  <si>
    <t xml:space="preserve">Banyak kesempatan bagi saya sebagai orang tua untuk bertanya dan berdiskusi dengan guru melalui WA mengenai materi pelajaran. </t>
  </si>
  <si>
    <t>Saya merasa pembelajaran jarak jauh menyenangkan bagi anak saya.</t>
  </si>
  <si>
    <t>Saya merasa pemilihan media online yang digunakan oleh guru sesuai dengan materi pembelajaran yang diberikan.</t>
  </si>
  <si>
    <t>Saya merasa bahwa materi pembelajaran yang dijelaskan oleh guru sesuai dengan keadaan terkini.</t>
  </si>
  <si>
    <t>Saya merasa pencapaian belajar yang ditunjukkan oleh anak saya diapresiasi dengan baik oleh guru.</t>
  </si>
  <si>
    <t>Saya merasa anak saya tetap bersemangat dalam belajar meskipun dalam masa pandemi ini.</t>
  </si>
  <si>
    <t xml:space="preserve">Tugas yang telah dikerjakan oleh anak saya mendapatkan nilai atau respon dari guru. </t>
  </si>
  <si>
    <t xml:space="preserve">Saya merasa anak saya dapat berperan aktif selama proses pembelajaran berlangsung melalui Zoom Meeting. </t>
  </si>
  <si>
    <t>Nilai yang diberikan oleh Bapak/Ibu guru cukup obyektif berdasarkan kemampuan yang ditunjukkan anak saya.</t>
  </si>
  <si>
    <t>Saya dapat mengumpulkan tugas yang telah dikerjakan oleh anak saya tepat waktu.</t>
  </si>
  <si>
    <t>Saya merasa bahwa anak saya dapat mengatur jam belajar sendiri.</t>
  </si>
  <si>
    <t>Waktu belajar anak mengandalkan waktu yang dimiliki oleh sa ya sebagai orang tua.</t>
  </si>
  <si>
    <t>Saya merasa durasi waktu belajar secara online sesuai dengan kebutuhan anak.</t>
  </si>
  <si>
    <t>N</t>
  </si>
  <si>
    <t>TCR</t>
  </si>
  <si>
    <t/>
  </si>
  <si>
    <t>Frequency</t>
  </si>
  <si>
    <t>Percent</t>
  </si>
  <si>
    <t>Valid Percent</t>
  </si>
  <si>
    <t>Cumulative Percent</t>
  </si>
  <si>
    <t>Valid</t>
  </si>
  <si>
    <t>Sangat tidak setuju</t>
  </si>
  <si>
    <t>Tidak Setuju</t>
  </si>
  <si>
    <t>Setuju</t>
  </si>
  <si>
    <t>Sangat Setuju</t>
  </si>
  <si>
    <t>Total</t>
  </si>
  <si>
    <t xml:space="preserve"> Saya merasa bahwa anak saya dapat dengan mudah memahami penjelasan materi pembelajaran yang diberikan guru melalui WA group dan Youtube.</t>
  </si>
  <si>
    <t>Tugas yang diberikan guru sesuai dengan materi pelajaran yang dijelaskan</t>
  </si>
  <si>
    <t>Saya merasa bahwa anak saya tidak mengalami kesulitan dalam mengerjakan tugas yang diberikan</t>
  </si>
  <si>
    <t>Jumlah</t>
  </si>
  <si>
    <t>SKOR</t>
  </si>
  <si>
    <t>Ideal</t>
  </si>
  <si>
    <t>Kriteria</t>
  </si>
  <si>
    <t>amat baik</t>
  </si>
  <si>
    <t>90-100</t>
  </si>
  <si>
    <t>baik</t>
  </si>
  <si>
    <t>80-89</t>
  </si>
  <si>
    <t>70-79</t>
  </si>
  <si>
    <t>55-69</t>
  </si>
  <si>
    <t>cukup baik</t>
  </si>
  <si>
    <t>kurang baik</t>
  </si>
  <si>
    <t>sangat kurang baik</t>
  </si>
  <si>
    <t>sangat kurang</t>
  </si>
  <si>
    <t xml:space="preserve">sangat kurang </t>
  </si>
  <si>
    <t>kurang</t>
  </si>
  <si>
    <t>Waktu yang diberikan oleh guru cukup bagi anak-anak untuk menyelesaikan tugas</t>
  </si>
  <si>
    <t>KMO and Bartlett's Test</t>
  </si>
  <si>
    <t>Kaiser-Meyer-Olkin Measure of Sampling Adequacy.</t>
  </si>
  <si>
    <t>Bartlett's Test of Sphericity</t>
  </si>
  <si>
    <t>Approx. Chi-Square</t>
  </si>
  <si>
    <t>df</t>
  </si>
  <si>
    <t>Sig.</t>
  </si>
  <si>
    <t>Anti-image Matrices</t>
  </si>
  <si>
    <t>Anti-image Covariance</t>
  </si>
  <si>
    <t>Anti-image Correlation</t>
  </si>
  <si>
    <t>a. Measures of Sampling Adequacy(MSA)</t>
  </si>
  <si>
    <r>
      <t>.939</t>
    </r>
    <r>
      <rPr>
        <vertAlign val="superscript"/>
        <sz val="9"/>
        <color indexed="8"/>
        <rFont val="Arial"/>
        <family val="2"/>
      </rPr>
      <t>a</t>
    </r>
  </si>
  <si>
    <r>
      <t>.773</t>
    </r>
    <r>
      <rPr>
        <vertAlign val="superscript"/>
        <sz val="9"/>
        <color indexed="8"/>
        <rFont val="Arial"/>
        <family val="2"/>
      </rPr>
      <t>a</t>
    </r>
  </si>
  <si>
    <r>
      <t>.945</t>
    </r>
    <r>
      <rPr>
        <vertAlign val="superscript"/>
        <sz val="9"/>
        <color indexed="8"/>
        <rFont val="Arial"/>
        <family val="2"/>
      </rPr>
      <t>a</t>
    </r>
  </si>
  <si>
    <r>
      <t>.769</t>
    </r>
    <r>
      <rPr>
        <vertAlign val="superscript"/>
        <sz val="9"/>
        <color indexed="8"/>
        <rFont val="Arial"/>
        <family val="2"/>
      </rPr>
      <t>a</t>
    </r>
  </si>
  <si>
    <r>
      <t>.907</t>
    </r>
    <r>
      <rPr>
        <vertAlign val="superscript"/>
        <sz val="9"/>
        <color indexed="8"/>
        <rFont val="Arial"/>
        <family val="2"/>
      </rPr>
      <t>a</t>
    </r>
  </si>
  <si>
    <r>
      <t>.862</t>
    </r>
    <r>
      <rPr>
        <vertAlign val="superscript"/>
        <sz val="9"/>
        <color indexed="8"/>
        <rFont val="Arial"/>
        <family val="2"/>
      </rPr>
      <t>a</t>
    </r>
  </si>
  <si>
    <r>
      <t>.940</t>
    </r>
    <r>
      <rPr>
        <vertAlign val="superscript"/>
        <sz val="9"/>
        <color indexed="8"/>
        <rFont val="Arial"/>
        <family val="2"/>
      </rPr>
      <t>a</t>
    </r>
  </si>
  <si>
    <r>
      <t>.928</t>
    </r>
    <r>
      <rPr>
        <vertAlign val="superscript"/>
        <sz val="9"/>
        <color indexed="8"/>
        <rFont val="Arial"/>
        <family val="2"/>
      </rPr>
      <t>a</t>
    </r>
  </si>
  <si>
    <r>
      <t>.902</t>
    </r>
    <r>
      <rPr>
        <vertAlign val="superscript"/>
        <sz val="9"/>
        <color indexed="8"/>
        <rFont val="Arial"/>
        <family val="2"/>
      </rPr>
      <t>a</t>
    </r>
  </si>
  <si>
    <r>
      <t>.942</t>
    </r>
    <r>
      <rPr>
        <vertAlign val="superscript"/>
        <sz val="9"/>
        <color indexed="8"/>
        <rFont val="Arial"/>
        <family val="2"/>
      </rPr>
      <t>a</t>
    </r>
  </si>
  <si>
    <r>
      <t>.851</t>
    </r>
    <r>
      <rPr>
        <vertAlign val="superscript"/>
        <sz val="9"/>
        <color indexed="8"/>
        <rFont val="Arial"/>
        <family val="2"/>
      </rPr>
      <t>a</t>
    </r>
  </si>
  <si>
    <r>
      <t>.897</t>
    </r>
    <r>
      <rPr>
        <vertAlign val="superscript"/>
        <sz val="9"/>
        <color indexed="8"/>
        <rFont val="Arial"/>
        <family val="2"/>
      </rPr>
      <t>a</t>
    </r>
  </si>
  <si>
    <r>
      <t>.857</t>
    </r>
    <r>
      <rPr>
        <vertAlign val="superscript"/>
        <sz val="9"/>
        <color indexed="8"/>
        <rFont val="Arial"/>
        <family val="2"/>
      </rPr>
      <t>a</t>
    </r>
  </si>
  <si>
    <r>
      <t>.919</t>
    </r>
    <r>
      <rPr>
        <vertAlign val="superscript"/>
        <sz val="9"/>
        <color indexed="8"/>
        <rFont val="Arial"/>
        <family val="2"/>
      </rPr>
      <t>a</t>
    </r>
  </si>
  <si>
    <r>
      <t>.899</t>
    </r>
    <r>
      <rPr>
        <vertAlign val="superscript"/>
        <sz val="9"/>
        <color indexed="8"/>
        <rFont val="Arial"/>
        <family val="2"/>
      </rPr>
      <t>a</t>
    </r>
  </si>
  <si>
    <r>
      <t>.325</t>
    </r>
    <r>
      <rPr>
        <vertAlign val="superscript"/>
        <sz val="9"/>
        <color indexed="8"/>
        <rFont val="Arial"/>
        <family val="2"/>
      </rPr>
      <t>a</t>
    </r>
  </si>
  <si>
    <r>
      <t>.936</t>
    </r>
    <r>
      <rPr>
        <vertAlign val="superscript"/>
        <sz val="9"/>
        <color indexed="8"/>
        <rFont val="Arial"/>
        <family val="2"/>
      </rPr>
      <t>a</t>
    </r>
  </si>
  <si>
    <r>
      <t>.929</t>
    </r>
    <r>
      <rPr>
        <vertAlign val="superscript"/>
        <sz val="9"/>
        <color indexed="8"/>
        <rFont val="Arial"/>
        <family val="2"/>
      </rPr>
      <t>a</t>
    </r>
  </si>
  <si>
    <r>
      <t>.894</t>
    </r>
    <r>
      <rPr>
        <vertAlign val="superscript"/>
        <sz val="9"/>
        <color indexed="8"/>
        <rFont val="Arial"/>
        <family val="2"/>
      </rPr>
      <t>a</t>
    </r>
  </si>
  <si>
    <r>
      <t>.925</t>
    </r>
    <r>
      <rPr>
        <vertAlign val="superscript"/>
        <sz val="9"/>
        <color indexed="8"/>
        <rFont val="Arial"/>
        <family val="2"/>
      </rPr>
      <t>a</t>
    </r>
  </si>
  <si>
    <t>Communalities</t>
  </si>
  <si>
    <t>Initial</t>
  </si>
  <si>
    <t>Extraction</t>
  </si>
  <si>
    <t>Extraction Method: Principal Component Analysis.</t>
  </si>
  <si>
    <t>Total Variance Explained</t>
  </si>
  <si>
    <t>Component</t>
  </si>
  <si>
    <t>Initial Eigenvalues</t>
  </si>
  <si>
    <t>Extraction Sums of Squared Loadings</t>
  </si>
  <si>
    <t>Rotation Sums of Squared Loadings</t>
  </si>
  <si>
    <t>% of Variance</t>
  </si>
  <si>
    <t>Cumulative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</si>
  <si>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</si>
  <si>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</si>
  <si>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</si>
  <si>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</si>
  <si>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</si>
  <si>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</si>
  <si>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</si>
  <si>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</si>
  <si>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</si>
  <si>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</si>
  <si>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</si>
  <si>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</si>
  <si>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</si>
  <si>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</si>
  <si>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</si>
  <si>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</si>
  <si>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</si>
  <si>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</si>
  <si>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</si>
  <si>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</si>
  <si>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a. 4 components extracted.</t>
  </si>
  <si>
    <t>Extraction Method: Principal Component Analysis. 
 Rotation Method: Varimax with Kaiser Normalization.</t>
  </si>
  <si>
    <t>a. Rotation converged in 6 iterations.</t>
  </si>
  <si>
    <t>Component Transformation Matrix</t>
  </si>
  <si>
    <t>Extraction Method: Principal Component Analysis.  
 Rotation Method: Varimax with Kaiser Normalization.</t>
  </si>
  <si>
    <r>
      <t>Component Matrix</t>
    </r>
    <r>
      <rPr>
        <b/>
        <vertAlign val="superscript"/>
        <sz val="9"/>
        <color indexed="8"/>
        <rFont val="Arial Bold"/>
      </rPr>
      <t>a</t>
    </r>
  </si>
  <si>
    <r>
      <t>Rotated Component Matrix</t>
    </r>
    <r>
      <rPr>
        <b/>
        <vertAlign val="superscript"/>
        <sz val="9"/>
        <color indexed="8"/>
        <rFont val="Arial Bold"/>
      </rPr>
      <t>a</t>
    </r>
  </si>
  <si>
    <t>a. 3 components extracted.</t>
  </si>
  <si>
    <r>
      <t>.941</t>
    </r>
    <r>
      <rPr>
        <vertAlign val="superscript"/>
        <sz val="9"/>
        <color indexed="8"/>
        <rFont val="Arial"/>
        <family val="2"/>
      </rPr>
      <t>a</t>
    </r>
  </si>
  <si>
    <r>
      <t>.782</t>
    </r>
    <r>
      <rPr>
        <vertAlign val="superscript"/>
        <sz val="9"/>
        <color indexed="8"/>
        <rFont val="Arial"/>
        <family val="2"/>
      </rPr>
      <t>a</t>
    </r>
  </si>
  <si>
    <r>
      <t>.946</t>
    </r>
    <r>
      <rPr>
        <vertAlign val="superscript"/>
        <sz val="9"/>
        <color indexed="8"/>
        <rFont val="Arial"/>
        <family val="2"/>
      </rPr>
      <t>a</t>
    </r>
  </si>
  <si>
    <r>
      <t>.910</t>
    </r>
    <r>
      <rPr>
        <vertAlign val="superscript"/>
        <sz val="9"/>
        <color indexed="8"/>
        <rFont val="Arial"/>
        <family val="2"/>
      </rPr>
      <t>a</t>
    </r>
  </si>
  <si>
    <r>
      <t>.860</t>
    </r>
    <r>
      <rPr>
        <vertAlign val="superscript"/>
        <sz val="9"/>
        <color indexed="8"/>
        <rFont val="Arial"/>
        <family val="2"/>
      </rPr>
      <t>a</t>
    </r>
  </si>
  <si>
    <r>
      <t>.938</t>
    </r>
    <r>
      <rPr>
        <vertAlign val="superscript"/>
        <sz val="9"/>
        <color indexed="8"/>
        <rFont val="Arial"/>
        <family val="2"/>
      </rPr>
      <t>a</t>
    </r>
  </si>
  <si>
    <r>
      <t>.933</t>
    </r>
    <r>
      <rPr>
        <vertAlign val="superscript"/>
        <sz val="9"/>
        <color indexed="8"/>
        <rFont val="Arial"/>
        <family val="2"/>
      </rPr>
      <t>a</t>
    </r>
  </si>
  <si>
    <r>
      <t>.900</t>
    </r>
    <r>
      <rPr>
        <vertAlign val="superscript"/>
        <sz val="9"/>
        <color indexed="8"/>
        <rFont val="Arial"/>
        <family val="2"/>
      </rPr>
      <t>a</t>
    </r>
  </si>
  <si>
    <r>
      <t>.853</t>
    </r>
    <r>
      <rPr>
        <vertAlign val="superscript"/>
        <sz val="9"/>
        <color indexed="8"/>
        <rFont val="Arial"/>
        <family val="2"/>
      </rPr>
      <t>a</t>
    </r>
  </si>
  <si>
    <r>
      <t>.854</t>
    </r>
    <r>
      <rPr>
        <vertAlign val="superscript"/>
        <sz val="9"/>
        <color indexed="8"/>
        <rFont val="Arial"/>
        <family val="2"/>
      </rPr>
      <t>a</t>
    </r>
  </si>
  <si>
    <r>
      <t>.921</t>
    </r>
    <r>
      <rPr>
        <vertAlign val="superscript"/>
        <sz val="9"/>
        <color indexed="8"/>
        <rFont val="Arial"/>
        <family val="2"/>
      </rPr>
      <t>a</t>
    </r>
  </si>
  <si>
    <r>
      <t>.896</t>
    </r>
    <r>
      <rPr>
        <vertAlign val="superscript"/>
        <sz val="9"/>
        <color indexed="8"/>
        <rFont val="Arial"/>
        <family val="2"/>
      </rPr>
      <t>a</t>
    </r>
  </si>
  <si>
    <r>
      <t>.937</t>
    </r>
    <r>
      <rPr>
        <vertAlign val="superscript"/>
        <sz val="9"/>
        <color indexed="8"/>
        <rFont val="Arial"/>
        <family val="2"/>
      </rPr>
      <t>a</t>
    </r>
  </si>
  <si>
    <t>Pearson Correlation</t>
  </si>
  <si>
    <t>Sig. (2-tailed)</t>
  </si>
  <si>
    <t>**. Correlation is significant at the 0.01 level (2-tailed).</t>
  </si>
  <si>
    <t>*. Correlation is significant at the 0.05 level (2-tailed).</t>
  </si>
  <si>
    <r>
      <t>.830</t>
    </r>
    <r>
      <rPr>
        <vertAlign val="superscript"/>
        <sz val="9"/>
        <color indexed="8"/>
        <rFont val="Arial"/>
        <family val="2"/>
      </rPr>
      <t>**</t>
    </r>
  </si>
  <si>
    <r>
      <t>.465</t>
    </r>
    <r>
      <rPr>
        <vertAlign val="superscript"/>
        <sz val="9"/>
        <color indexed="8"/>
        <rFont val="Arial"/>
        <family val="2"/>
      </rPr>
      <t>**</t>
    </r>
  </si>
  <si>
    <r>
      <t>.453</t>
    </r>
    <r>
      <rPr>
        <vertAlign val="superscript"/>
        <sz val="9"/>
        <color indexed="8"/>
        <rFont val="Arial"/>
        <family val="2"/>
      </rPr>
      <t>*</t>
    </r>
  </si>
  <si>
    <r>
      <t>.504</t>
    </r>
    <r>
      <rPr>
        <vertAlign val="superscript"/>
        <sz val="9"/>
        <color indexed="8"/>
        <rFont val="Arial"/>
        <family val="2"/>
      </rPr>
      <t>**</t>
    </r>
  </si>
  <si>
    <r>
      <t>.621</t>
    </r>
    <r>
      <rPr>
        <vertAlign val="superscript"/>
        <sz val="9"/>
        <color indexed="8"/>
        <rFont val="Arial"/>
        <family val="2"/>
      </rPr>
      <t>**</t>
    </r>
  </si>
  <si>
    <r>
      <t>.734</t>
    </r>
    <r>
      <rPr>
        <vertAlign val="superscript"/>
        <sz val="9"/>
        <color indexed="8"/>
        <rFont val="Arial"/>
        <family val="2"/>
      </rPr>
      <t>**</t>
    </r>
  </si>
  <si>
    <r>
      <t>.784</t>
    </r>
    <r>
      <rPr>
        <vertAlign val="superscript"/>
        <sz val="9"/>
        <color indexed="8"/>
        <rFont val="Arial"/>
        <family val="2"/>
      </rPr>
      <t>**</t>
    </r>
  </si>
  <si>
    <r>
      <t>.510</t>
    </r>
    <r>
      <rPr>
        <vertAlign val="superscript"/>
        <sz val="9"/>
        <color indexed="8"/>
        <rFont val="Arial"/>
        <family val="2"/>
      </rPr>
      <t>**</t>
    </r>
  </si>
  <si>
    <r>
      <t>.529</t>
    </r>
    <r>
      <rPr>
        <vertAlign val="superscript"/>
        <sz val="9"/>
        <color indexed="8"/>
        <rFont val="Arial"/>
        <family val="2"/>
      </rPr>
      <t>**</t>
    </r>
  </si>
  <si>
    <r>
      <t>.512</t>
    </r>
    <r>
      <rPr>
        <vertAlign val="superscript"/>
        <sz val="9"/>
        <color indexed="8"/>
        <rFont val="Arial"/>
        <family val="2"/>
      </rPr>
      <t>**</t>
    </r>
  </si>
  <si>
    <r>
      <t>.400</t>
    </r>
    <r>
      <rPr>
        <vertAlign val="superscript"/>
        <sz val="9"/>
        <color indexed="8"/>
        <rFont val="Arial"/>
        <family val="2"/>
      </rPr>
      <t>*</t>
    </r>
  </si>
  <si>
    <r>
      <t>.577</t>
    </r>
    <r>
      <rPr>
        <vertAlign val="superscript"/>
        <sz val="9"/>
        <color indexed="8"/>
        <rFont val="Arial"/>
        <family val="2"/>
      </rPr>
      <t>**</t>
    </r>
  </si>
  <si>
    <r>
      <t>.406</t>
    </r>
    <r>
      <rPr>
        <vertAlign val="superscript"/>
        <sz val="9"/>
        <color indexed="8"/>
        <rFont val="Arial"/>
        <family val="2"/>
      </rPr>
      <t>*</t>
    </r>
  </si>
  <si>
    <r>
      <t>.381</t>
    </r>
    <r>
      <rPr>
        <vertAlign val="superscript"/>
        <sz val="9"/>
        <color indexed="8"/>
        <rFont val="Arial"/>
        <family val="2"/>
      </rPr>
      <t>*</t>
    </r>
  </si>
  <si>
    <r>
      <t>.745</t>
    </r>
    <r>
      <rPr>
        <vertAlign val="superscript"/>
        <sz val="9"/>
        <color indexed="8"/>
        <rFont val="Arial"/>
        <family val="2"/>
      </rPr>
      <t>**</t>
    </r>
  </si>
  <si>
    <r>
      <t>.502</t>
    </r>
    <r>
      <rPr>
        <vertAlign val="superscript"/>
        <sz val="9"/>
        <color indexed="8"/>
        <rFont val="Arial"/>
        <family val="2"/>
      </rPr>
      <t>**</t>
    </r>
  </si>
  <si>
    <r>
      <t>.407</t>
    </r>
    <r>
      <rPr>
        <vertAlign val="superscript"/>
        <sz val="9"/>
        <color indexed="8"/>
        <rFont val="Arial"/>
        <family val="2"/>
      </rPr>
      <t>*</t>
    </r>
  </si>
  <si>
    <r>
      <t>.490</t>
    </r>
    <r>
      <rPr>
        <vertAlign val="superscript"/>
        <sz val="9"/>
        <color indexed="8"/>
        <rFont val="Arial"/>
        <family val="2"/>
      </rPr>
      <t>**</t>
    </r>
  </si>
  <si>
    <r>
      <t>.656</t>
    </r>
    <r>
      <rPr>
        <vertAlign val="superscript"/>
        <sz val="9"/>
        <color indexed="8"/>
        <rFont val="Arial"/>
        <family val="2"/>
      </rPr>
      <t>**</t>
    </r>
  </si>
  <si>
    <r>
      <t>.636</t>
    </r>
    <r>
      <rPr>
        <vertAlign val="superscript"/>
        <sz val="9"/>
        <color indexed="8"/>
        <rFont val="Arial"/>
        <family val="2"/>
      </rPr>
      <t>**</t>
    </r>
  </si>
  <si>
    <r>
      <t>.759</t>
    </r>
    <r>
      <rPr>
        <vertAlign val="superscript"/>
        <sz val="9"/>
        <color indexed="8"/>
        <rFont val="Arial"/>
        <family val="2"/>
      </rPr>
      <t>**</t>
    </r>
  </si>
  <si>
    <r>
      <t>.386</t>
    </r>
    <r>
      <rPr>
        <vertAlign val="superscript"/>
        <sz val="9"/>
        <color indexed="8"/>
        <rFont val="Arial"/>
        <family val="2"/>
      </rPr>
      <t>*</t>
    </r>
  </si>
  <si>
    <r>
      <t>.526</t>
    </r>
    <r>
      <rPr>
        <vertAlign val="superscript"/>
        <sz val="9"/>
        <color indexed="8"/>
        <rFont val="Arial"/>
        <family val="2"/>
      </rPr>
      <t>**</t>
    </r>
  </si>
  <si>
    <r>
      <t>.514</t>
    </r>
    <r>
      <rPr>
        <vertAlign val="superscript"/>
        <sz val="9"/>
        <color indexed="8"/>
        <rFont val="Arial"/>
        <family val="2"/>
      </rPr>
      <t>**</t>
    </r>
  </si>
  <si>
    <r>
      <t>.412</t>
    </r>
    <r>
      <rPr>
        <vertAlign val="superscript"/>
        <sz val="9"/>
        <color indexed="8"/>
        <rFont val="Arial"/>
        <family val="2"/>
      </rPr>
      <t>*</t>
    </r>
  </si>
  <si>
    <r>
      <t>.579</t>
    </r>
    <r>
      <rPr>
        <vertAlign val="superscript"/>
        <sz val="9"/>
        <color indexed="8"/>
        <rFont val="Arial"/>
        <family val="2"/>
      </rPr>
      <t>**</t>
    </r>
  </si>
  <si>
    <r>
      <t>.437</t>
    </r>
    <r>
      <rPr>
        <vertAlign val="superscript"/>
        <sz val="9"/>
        <color indexed="8"/>
        <rFont val="Arial"/>
        <family val="2"/>
      </rPr>
      <t>*</t>
    </r>
  </si>
  <si>
    <r>
      <t>.458</t>
    </r>
    <r>
      <rPr>
        <vertAlign val="superscript"/>
        <sz val="9"/>
        <color indexed="8"/>
        <rFont val="Arial"/>
        <family val="2"/>
      </rPr>
      <t>*</t>
    </r>
  </si>
  <si>
    <r>
      <t>.732</t>
    </r>
    <r>
      <rPr>
        <vertAlign val="superscript"/>
        <sz val="9"/>
        <color indexed="8"/>
        <rFont val="Arial"/>
        <family val="2"/>
      </rPr>
      <t>**</t>
    </r>
  </si>
  <si>
    <r>
      <t>.689</t>
    </r>
    <r>
      <rPr>
        <vertAlign val="superscript"/>
        <sz val="9"/>
        <color indexed="8"/>
        <rFont val="Arial"/>
        <family val="2"/>
      </rPr>
      <t>**</t>
    </r>
  </si>
  <si>
    <r>
      <t>.478</t>
    </r>
    <r>
      <rPr>
        <vertAlign val="superscript"/>
        <sz val="9"/>
        <color indexed="8"/>
        <rFont val="Arial"/>
        <family val="2"/>
      </rPr>
      <t>**</t>
    </r>
  </si>
  <si>
    <r>
      <t>.397</t>
    </r>
    <r>
      <rPr>
        <vertAlign val="superscript"/>
        <sz val="9"/>
        <color indexed="8"/>
        <rFont val="Arial"/>
        <family val="2"/>
      </rPr>
      <t>*</t>
    </r>
  </si>
  <si>
    <r>
      <t>.675</t>
    </r>
    <r>
      <rPr>
        <vertAlign val="superscript"/>
        <sz val="9"/>
        <color indexed="8"/>
        <rFont val="Arial"/>
        <family val="2"/>
      </rPr>
      <t>**</t>
    </r>
  </si>
  <si>
    <r>
      <t>.726</t>
    </r>
    <r>
      <rPr>
        <vertAlign val="superscript"/>
        <sz val="9"/>
        <color indexed="8"/>
        <rFont val="Arial"/>
        <family val="2"/>
      </rPr>
      <t>**</t>
    </r>
  </si>
  <si>
    <r>
      <t>.460</t>
    </r>
    <r>
      <rPr>
        <vertAlign val="superscript"/>
        <sz val="9"/>
        <color indexed="8"/>
        <rFont val="Arial"/>
        <family val="2"/>
      </rPr>
      <t>*</t>
    </r>
  </si>
  <si>
    <r>
      <t>.737</t>
    </r>
    <r>
      <rPr>
        <vertAlign val="superscript"/>
        <sz val="9"/>
        <color indexed="8"/>
        <rFont val="Arial"/>
        <family val="2"/>
      </rPr>
      <t>**</t>
    </r>
  </si>
  <si>
    <r>
      <t>.515</t>
    </r>
    <r>
      <rPr>
        <vertAlign val="superscript"/>
        <sz val="9"/>
        <color indexed="8"/>
        <rFont val="Arial"/>
        <family val="2"/>
      </rPr>
      <t>**</t>
    </r>
  </si>
  <si>
    <r>
      <t>.681</t>
    </r>
    <r>
      <rPr>
        <vertAlign val="superscript"/>
        <sz val="9"/>
        <color indexed="8"/>
        <rFont val="Arial"/>
        <family val="2"/>
      </rPr>
      <t>**</t>
    </r>
  </si>
  <si>
    <r>
      <t>.748</t>
    </r>
    <r>
      <rPr>
        <vertAlign val="superscript"/>
        <sz val="9"/>
        <color indexed="8"/>
        <rFont val="Arial"/>
        <family val="2"/>
      </rPr>
      <t>**</t>
    </r>
  </si>
  <si>
    <r>
      <t>.384</t>
    </r>
    <r>
      <rPr>
        <vertAlign val="superscript"/>
        <sz val="9"/>
        <color indexed="8"/>
        <rFont val="Arial"/>
        <family val="2"/>
      </rPr>
      <t>*</t>
    </r>
  </si>
  <si>
    <r>
      <t>.451</t>
    </r>
    <r>
      <rPr>
        <vertAlign val="superscript"/>
        <sz val="9"/>
        <color indexed="8"/>
        <rFont val="Arial"/>
        <family val="2"/>
      </rPr>
      <t>*</t>
    </r>
  </si>
  <si>
    <r>
      <t>.589</t>
    </r>
    <r>
      <rPr>
        <vertAlign val="superscript"/>
        <sz val="9"/>
        <color indexed="8"/>
        <rFont val="Arial"/>
        <family val="2"/>
      </rPr>
      <t>**</t>
    </r>
  </si>
  <si>
    <r>
      <t>.562</t>
    </r>
    <r>
      <rPr>
        <vertAlign val="superscript"/>
        <sz val="9"/>
        <color indexed="8"/>
        <rFont val="Arial"/>
        <family val="2"/>
      </rPr>
      <t>**</t>
    </r>
  </si>
  <si>
    <r>
      <t>.448</t>
    </r>
    <r>
      <rPr>
        <vertAlign val="superscript"/>
        <sz val="9"/>
        <color indexed="8"/>
        <rFont val="Arial"/>
        <family val="2"/>
      </rPr>
      <t>*</t>
    </r>
  </si>
  <si>
    <r>
      <t>.551</t>
    </r>
    <r>
      <rPr>
        <vertAlign val="superscript"/>
        <sz val="9"/>
        <color indexed="8"/>
        <rFont val="Arial"/>
        <family val="2"/>
      </rPr>
      <t>**</t>
    </r>
  </si>
  <si>
    <r>
      <t>.494</t>
    </r>
    <r>
      <rPr>
        <vertAlign val="superscript"/>
        <sz val="9"/>
        <color indexed="8"/>
        <rFont val="Arial"/>
        <family val="2"/>
      </rPr>
      <t>**</t>
    </r>
  </si>
  <si>
    <r>
      <t>.409</t>
    </r>
    <r>
      <rPr>
        <vertAlign val="superscript"/>
        <sz val="9"/>
        <color indexed="8"/>
        <rFont val="Arial"/>
        <family val="2"/>
      </rPr>
      <t>*</t>
    </r>
  </si>
  <si>
    <r>
      <t>.383</t>
    </r>
    <r>
      <rPr>
        <vertAlign val="superscript"/>
        <sz val="9"/>
        <color indexed="8"/>
        <rFont val="Arial"/>
        <family val="2"/>
      </rPr>
      <t>*</t>
    </r>
  </si>
  <si>
    <r>
      <t>.625</t>
    </r>
    <r>
      <rPr>
        <vertAlign val="superscript"/>
        <sz val="9"/>
        <color indexed="8"/>
        <rFont val="Arial"/>
        <family val="2"/>
      </rPr>
      <t>**</t>
    </r>
  </si>
  <si>
    <r>
      <t>.416</t>
    </r>
    <r>
      <rPr>
        <vertAlign val="superscript"/>
        <sz val="9"/>
        <color indexed="8"/>
        <rFont val="Arial"/>
        <family val="2"/>
      </rPr>
      <t>*</t>
    </r>
  </si>
  <si>
    <r>
      <t>.370</t>
    </r>
    <r>
      <rPr>
        <vertAlign val="superscript"/>
        <sz val="9"/>
        <color indexed="8"/>
        <rFont val="Arial"/>
        <family val="2"/>
      </rPr>
      <t>*</t>
    </r>
  </si>
  <si>
    <r>
      <t>.619</t>
    </r>
    <r>
      <rPr>
        <vertAlign val="superscript"/>
        <sz val="9"/>
        <color indexed="8"/>
        <rFont val="Arial"/>
        <family val="2"/>
      </rPr>
      <t>**</t>
    </r>
  </si>
  <si>
    <r>
      <t>.626</t>
    </r>
    <r>
      <rPr>
        <vertAlign val="superscript"/>
        <sz val="9"/>
        <color indexed="8"/>
        <rFont val="Arial"/>
        <family val="2"/>
      </rPr>
      <t>**</t>
    </r>
  </si>
  <si>
    <r>
      <t>.472</t>
    </r>
    <r>
      <rPr>
        <vertAlign val="superscript"/>
        <sz val="9"/>
        <color indexed="8"/>
        <rFont val="Arial"/>
        <family val="2"/>
      </rPr>
      <t>**</t>
    </r>
  </si>
  <si>
    <r>
      <t>.541</t>
    </r>
    <r>
      <rPr>
        <vertAlign val="superscript"/>
        <sz val="9"/>
        <color indexed="8"/>
        <rFont val="Arial"/>
        <family val="2"/>
      </rPr>
      <t>**</t>
    </r>
  </si>
  <si>
    <r>
      <t>.390</t>
    </r>
    <r>
      <rPr>
        <vertAlign val="superscript"/>
        <sz val="9"/>
        <color indexed="8"/>
        <rFont val="Arial"/>
        <family val="2"/>
      </rPr>
      <t>*</t>
    </r>
  </si>
  <si>
    <r>
      <t>.560</t>
    </r>
    <r>
      <rPr>
        <vertAlign val="superscript"/>
        <sz val="9"/>
        <color indexed="8"/>
        <rFont val="Arial"/>
        <family val="2"/>
      </rPr>
      <t>**</t>
    </r>
  </si>
  <si>
    <r>
      <t>.430</t>
    </r>
    <r>
      <rPr>
        <vertAlign val="superscript"/>
        <sz val="9"/>
        <color indexed="8"/>
        <rFont val="Arial"/>
        <family val="2"/>
      </rPr>
      <t>*</t>
    </r>
  </si>
  <si>
    <r>
      <t>.623</t>
    </r>
    <r>
      <rPr>
        <vertAlign val="superscript"/>
        <sz val="9"/>
        <color indexed="8"/>
        <rFont val="Arial"/>
        <family val="2"/>
      </rPr>
      <t>**</t>
    </r>
  </si>
  <si>
    <r>
      <t>.615</t>
    </r>
    <r>
      <rPr>
        <vertAlign val="superscript"/>
        <sz val="9"/>
        <color indexed="8"/>
        <rFont val="Arial"/>
        <family val="2"/>
      </rPr>
      <t>**</t>
    </r>
  </si>
  <si>
    <r>
      <t>.537</t>
    </r>
    <r>
      <rPr>
        <vertAlign val="superscript"/>
        <sz val="9"/>
        <color indexed="8"/>
        <rFont val="Arial"/>
        <family val="2"/>
      </rPr>
      <t>**</t>
    </r>
  </si>
  <si>
    <r>
      <t>.428</t>
    </r>
    <r>
      <rPr>
        <vertAlign val="superscript"/>
        <sz val="9"/>
        <color indexed="8"/>
        <rFont val="Arial"/>
        <family val="2"/>
      </rPr>
      <t>*</t>
    </r>
  </si>
  <si>
    <r>
      <t>.629</t>
    </r>
    <r>
      <rPr>
        <vertAlign val="superscript"/>
        <sz val="9"/>
        <color indexed="8"/>
        <rFont val="Arial"/>
        <family val="2"/>
      </rPr>
      <t>**</t>
    </r>
  </si>
  <si>
    <r>
      <t>.367</t>
    </r>
    <r>
      <rPr>
        <vertAlign val="superscript"/>
        <sz val="9"/>
        <color indexed="8"/>
        <rFont val="Arial"/>
        <family val="2"/>
      </rPr>
      <t>*</t>
    </r>
  </si>
  <si>
    <r>
      <t>.454</t>
    </r>
    <r>
      <rPr>
        <vertAlign val="superscript"/>
        <sz val="9"/>
        <color indexed="8"/>
        <rFont val="Arial"/>
        <family val="2"/>
      </rPr>
      <t>*</t>
    </r>
  </si>
  <si>
    <r>
      <t>.683</t>
    </r>
    <r>
      <rPr>
        <vertAlign val="superscript"/>
        <sz val="9"/>
        <color indexed="8"/>
        <rFont val="Arial"/>
        <family val="2"/>
      </rPr>
      <t>**</t>
    </r>
  </si>
  <si>
    <r>
      <t>.580</t>
    </r>
    <r>
      <rPr>
        <vertAlign val="superscript"/>
        <sz val="9"/>
        <color indexed="8"/>
        <rFont val="Arial"/>
        <family val="2"/>
      </rPr>
      <t>**</t>
    </r>
  </si>
  <si>
    <r>
      <t>.627</t>
    </r>
    <r>
      <rPr>
        <vertAlign val="superscript"/>
        <sz val="9"/>
        <color indexed="8"/>
        <rFont val="Arial"/>
        <family val="2"/>
      </rPr>
      <t>**</t>
    </r>
  </si>
  <si>
    <r>
      <t>.534</t>
    </r>
    <r>
      <rPr>
        <vertAlign val="superscript"/>
        <sz val="9"/>
        <color indexed="8"/>
        <rFont val="Arial"/>
        <family val="2"/>
      </rPr>
      <t>**</t>
    </r>
  </si>
  <si>
    <r>
      <t>.711</t>
    </r>
    <r>
      <rPr>
        <vertAlign val="superscript"/>
        <sz val="9"/>
        <color indexed="8"/>
        <rFont val="Arial"/>
        <family val="2"/>
      </rPr>
      <t>**</t>
    </r>
  </si>
  <si>
    <r>
      <t>.468</t>
    </r>
    <r>
      <rPr>
        <vertAlign val="superscript"/>
        <sz val="9"/>
        <color indexed="8"/>
        <rFont val="Arial"/>
        <family val="2"/>
      </rPr>
      <t>**</t>
    </r>
  </si>
  <si>
    <r>
      <t>.364</t>
    </r>
    <r>
      <rPr>
        <vertAlign val="superscript"/>
        <sz val="9"/>
        <color indexed="8"/>
        <rFont val="Arial"/>
        <family val="2"/>
      </rPr>
      <t>*</t>
    </r>
  </si>
  <si>
    <r>
      <t>.567</t>
    </r>
    <r>
      <rPr>
        <vertAlign val="superscript"/>
        <sz val="9"/>
        <color indexed="8"/>
        <rFont val="Arial"/>
        <family val="2"/>
      </rPr>
      <t>**</t>
    </r>
  </si>
  <si>
    <r>
      <t>.602</t>
    </r>
    <r>
      <rPr>
        <vertAlign val="superscript"/>
        <sz val="9"/>
        <color indexed="8"/>
        <rFont val="Arial"/>
        <family val="2"/>
      </rPr>
      <t>**</t>
    </r>
  </si>
  <si>
    <r>
      <t>.546</t>
    </r>
    <r>
      <rPr>
        <vertAlign val="superscript"/>
        <sz val="9"/>
        <color indexed="8"/>
        <rFont val="Arial"/>
        <family val="2"/>
      </rPr>
      <t>**</t>
    </r>
  </si>
  <si>
    <r>
      <t>.442</t>
    </r>
    <r>
      <rPr>
        <vertAlign val="superscript"/>
        <sz val="9"/>
        <color indexed="8"/>
        <rFont val="Arial"/>
        <family val="2"/>
      </rPr>
      <t>*</t>
    </r>
  </si>
  <si>
    <r>
      <t>.435</t>
    </r>
    <r>
      <rPr>
        <vertAlign val="superscript"/>
        <sz val="9"/>
        <color indexed="8"/>
        <rFont val="Arial"/>
        <family val="2"/>
      </rPr>
      <t>*</t>
    </r>
  </si>
  <si>
    <r>
      <t>.500</t>
    </r>
    <r>
      <rPr>
        <vertAlign val="superscript"/>
        <sz val="9"/>
        <color indexed="8"/>
        <rFont val="Arial"/>
        <family val="2"/>
      </rPr>
      <t>**</t>
    </r>
  </si>
  <si>
    <r>
      <t>.780</t>
    </r>
    <r>
      <rPr>
        <vertAlign val="superscript"/>
        <sz val="9"/>
        <color indexed="8"/>
        <rFont val="Arial"/>
        <family val="2"/>
      </rPr>
      <t>**</t>
    </r>
  </si>
  <si>
    <r>
      <t>.385</t>
    </r>
    <r>
      <rPr>
        <vertAlign val="superscript"/>
        <sz val="9"/>
        <color indexed="8"/>
        <rFont val="Arial"/>
        <family val="2"/>
      </rPr>
      <t>*</t>
    </r>
  </si>
  <si>
    <r>
      <t>.603</t>
    </r>
    <r>
      <rPr>
        <vertAlign val="superscript"/>
        <sz val="9"/>
        <color indexed="8"/>
        <rFont val="Arial"/>
        <family val="2"/>
      </rPr>
      <t>**</t>
    </r>
  </si>
  <si>
    <r>
      <t>.418</t>
    </r>
    <r>
      <rPr>
        <vertAlign val="superscript"/>
        <sz val="9"/>
        <color indexed="8"/>
        <rFont val="Arial"/>
        <family val="2"/>
      </rPr>
      <t>*</t>
    </r>
  </si>
  <si>
    <r>
      <t>.703</t>
    </r>
    <r>
      <rPr>
        <vertAlign val="superscript"/>
        <sz val="9"/>
        <color indexed="8"/>
        <rFont val="Arial"/>
        <family val="2"/>
      </rPr>
      <t>**</t>
    </r>
  </si>
  <si>
    <r>
      <t>.787</t>
    </r>
    <r>
      <rPr>
        <vertAlign val="superscript"/>
        <sz val="9"/>
        <color indexed="8"/>
        <rFont val="Arial"/>
        <family val="2"/>
      </rPr>
      <t>**</t>
    </r>
  </si>
  <si>
    <r>
      <t>.668</t>
    </r>
    <r>
      <rPr>
        <vertAlign val="superscript"/>
        <sz val="9"/>
        <color indexed="8"/>
        <rFont val="Arial"/>
        <family val="2"/>
      </rPr>
      <t>**</t>
    </r>
  </si>
  <si>
    <r>
      <t>.660</t>
    </r>
    <r>
      <rPr>
        <vertAlign val="superscript"/>
        <sz val="9"/>
        <color indexed="8"/>
        <rFont val="Arial"/>
        <family val="2"/>
      </rPr>
      <t>**</t>
    </r>
  </si>
  <si>
    <r>
      <t>.688</t>
    </r>
    <r>
      <rPr>
        <vertAlign val="superscript"/>
        <sz val="9"/>
        <color indexed="8"/>
        <rFont val="Arial"/>
        <family val="2"/>
      </rPr>
      <t>**</t>
    </r>
  </si>
  <si>
    <r>
      <t>.717</t>
    </r>
    <r>
      <rPr>
        <vertAlign val="superscript"/>
        <sz val="9"/>
        <color indexed="8"/>
        <rFont val="Arial"/>
        <family val="2"/>
      </rPr>
      <t>**</t>
    </r>
  </si>
  <si>
    <r>
      <t>.770</t>
    </r>
    <r>
      <rPr>
        <vertAlign val="superscript"/>
        <sz val="9"/>
        <color indexed="8"/>
        <rFont val="Arial"/>
        <family val="2"/>
      </rPr>
      <t>**</t>
    </r>
  </si>
  <si>
    <r>
      <t>.517</t>
    </r>
    <r>
      <rPr>
        <vertAlign val="superscript"/>
        <sz val="9"/>
        <color indexed="8"/>
        <rFont val="Arial"/>
        <family val="2"/>
      </rPr>
      <t>**</t>
    </r>
  </si>
  <si>
    <r>
      <t>.631</t>
    </r>
    <r>
      <rPr>
        <vertAlign val="superscript"/>
        <sz val="9"/>
        <color indexed="8"/>
        <rFont val="Arial"/>
        <family val="2"/>
      </rPr>
      <t>**</t>
    </r>
  </si>
  <si>
    <r>
      <t>.566</t>
    </r>
    <r>
      <rPr>
        <vertAlign val="superscript"/>
        <sz val="9"/>
        <color indexed="8"/>
        <rFont val="Arial"/>
        <family val="2"/>
      </rPr>
      <t>**</t>
    </r>
  </si>
  <si>
    <r>
      <t>.772</t>
    </r>
    <r>
      <rPr>
        <vertAlign val="superscript"/>
        <sz val="9"/>
        <color indexed="8"/>
        <rFont val="Arial"/>
        <family val="2"/>
      </rPr>
      <t>**</t>
    </r>
  </si>
  <si>
    <r>
      <t>.708</t>
    </r>
    <r>
      <rPr>
        <vertAlign val="superscript"/>
        <sz val="9"/>
        <color indexed="8"/>
        <rFont val="Arial"/>
        <family val="2"/>
      </rPr>
      <t>**</t>
    </r>
  </si>
  <si>
    <r>
      <t>.475</t>
    </r>
    <r>
      <rPr>
        <vertAlign val="superscript"/>
        <sz val="9"/>
        <color indexed="8"/>
        <rFont val="Arial"/>
        <family val="2"/>
      </rPr>
      <t>**</t>
    </r>
  </si>
  <si>
    <r>
      <t>.643</t>
    </r>
    <r>
      <rPr>
        <vertAlign val="superscript"/>
        <sz val="9"/>
        <color indexed="8"/>
        <rFont val="Arial"/>
        <family val="2"/>
      </rPr>
      <t>**</t>
    </r>
  </si>
  <si>
    <r>
      <t>.634</t>
    </r>
    <r>
      <rPr>
        <vertAlign val="superscript"/>
        <sz val="9"/>
        <color indexed="8"/>
        <rFont val="Arial"/>
        <family val="2"/>
      </rPr>
      <t>**</t>
    </r>
  </si>
  <si>
    <r>
      <t>.434</t>
    </r>
    <r>
      <rPr>
        <vertAlign val="superscript"/>
        <sz val="9"/>
        <color indexed="8"/>
        <rFont val="Arial"/>
        <family val="2"/>
      </rPr>
      <t>*</t>
    </r>
  </si>
  <si>
    <r>
      <t>.718</t>
    </r>
    <r>
      <rPr>
        <vertAlign val="superscript"/>
        <sz val="9"/>
        <color indexed="8"/>
        <rFont val="Arial"/>
        <family val="2"/>
      </rPr>
      <t>**</t>
    </r>
  </si>
  <si>
    <r>
      <t>.582</t>
    </r>
    <r>
      <rPr>
        <vertAlign val="superscript"/>
        <sz val="9"/>
        <color indexed="8"/>
        <rFont val="Arial"/>
        <family val="2"/>
      </rPr>
      <t>**</t>
    </r>
  </si>
  <si>
    <r>
      <t>.489</t>
    </r>
    <r>
      <rPr>
        <vertAlign val="superscript"/>
        <sz val="9"/>
        <color indexed="8"/>
        <rFont val="Arial"/>
        <family val="2"/>
      </rPr>
      <t>**</t>
    </r>
  </si>
  <si>
    <r>
      <t>.552</t>
    </r>
    <r>
      <rPr>
        <vertAlign val="superscript"/>
        <sz val="9"/>
        <color indexed="8"/>
        <rFont val="Arial"/>
        <family val="2"/>
      </rPr>
      <t>**</t>
    </r>
  </si>
  <si>
    <r>
      <t>.723</t>
    </r>
    <r>
      <rPr>
        <vertAlign val="superscript"/>
        <sz val="9"/>
        <color indexed="8"/>
        <rFont val="Arial"/>
        <family val="2"/>
      </rPr>
      <t>**</t>
    </r>
  </si>
  <si>
    <r>
      <t>.630</t>
    </r>
    <r>
      <rPr>
        <vertAlign val="superscript"/>
        <sz val="9"/>
        <color indexed="8"/>
        <rFont val="Arial"/>
        <family val="2"/>
      </rPr>
      <t>**</t>
    </r>
  </si>
  <si>
    <r>
      <t>.436</t>
    </r>
    <r>
      <rPr>
        <vertAlign val="superscript"/>
        <sz val="9"/>
        <color indexed="8"/>
        <rFont val="Arial"/>
        <family val="2"/>
      </rPr>
      <t>*</t>
    </r>
  </si>
  <si>
    <r>
      <t>.545</t>
    </r>
    <r>
      <rPr>
        <vertAlign val="superscript"/>
        <sz val="9"/>
        <color indexed="8"/>
        <rFont val="Arial"/>
        <family val="2"/>
      </rPr>
      <t>**</t>
    </r>
  </si>
  <si>
    <r>
      <t>.584</t>
    </r>
    <r>
      <rPr>
        <vertAlign val="superscript"/>
        <sz val="9"/>
        <color indexed="8"/>
        <rFont val="Arial"/>
        <family val="2"/>
      </rPr>
      <t>**</t>
    </r>
  </si>
  <si>
    <r>
      <t>.408</t>
    </r>
    <r>
      <rPr>
        <vertAlign val="superscript"/>
        <sz val="9"/>
        <color indexed="8"/>
        <rFont val="Arial"/>
        <family val="2"/>
      </rPr>
      <t>*</t>
    </r>
  </si>
  <si>
    <r>
      <t>.669</t>
    </r>
    <r>
      <rPr>
        <vertAlign val="superscript"/>
        <sz val="9"/>
        <color indexed="8"/>
        <rFont val="Arial"/>
        <family val="2"/>
      </rPr>
      <t>**</t>
    </r>
  </si>
  <si>
    <r>
      <t>.827</t>
    </r>
    <r>
      <rPr>
        <vertAlign val="superscript"/>
        <sz val="9"/>
        <color indexed="8"/>
        <rFont val="Arial"/>
        <family val="2"/>
      </rPr>
      <t>**</t>
    </r>
  </si>
  <si>
    <r>
      <t>.483</t>
    </r>
    <r>
      <rPr>
        <vertAlign val="superscript"/>
        <sz val="9"/>
        <color indexed="8"/>
        <rFont val="Arial"/>
        <family val="2"/>
      </rPr>
      <t>**</t>
    </r>
  </si>
  <si>
    <r>
      <t>.365</t>
    </r>
    <r>
      <rPr>
        <vertAlign val="superscript"/>
        <sz val="9"/>
        <color indexed="8"/>
        <rFont val="Arial"/>
        <family val="2"/>
      </rPr>
      <t>*</t>
    </r>
  </si>
  <si>
    <r>
      <t>.531</t>
    </r>
    <r>
      <rPr>
        <vertAlign val="superscript"/>
        <sz val="9"/>
        <color indexed="8"/>
        <rFont val="Arial"/>
        <family val="2"/>
      </rPr>
      <t>**</t>
    </r>
  </si>
  <si>
    <r>
      <t>.783</t>
    </r>
    <r>
      <rPr>
        <vertAlign val="superscript"/>
        <sz val="9"/>
        <color indexed="8"/>
        <rFont val="Arial"/>
        <family val="2"/>
      </rPr>
      <t>**</t>
    </r>
  </si>
  <si>
    <r>
      <t>.696</t>
    </r>
    <r>
      <rPr>
        <vertAlign val="superscript"/>
        <sz val="9"/>
        <color indexed="8"/>
        <rFont val="Arial"/>
        <family val="2"/>
      </rPr>
      <t>**</t>
    </r>
  </si>
  <si>
    <r>
      <t>.664</t>
    </r>
    <r>
      <rPr>
        <vertAlign val="superscript"/>
        <sz val="9"/>
        <color indexed="8"/>
        <rFont val="Arial"/>
        <family val="2"/>
      </rPr>
      <t>**</t>
    </r>
  </si>
  <si>
    <r>
      <t>.757</t>
    </r>
    <r>
      <rPr>
        <vertAlign val="superscript"/>
        <sz val="9"/>
        <color indexed="8"/>
        <rFont val="Arial"/>
        <family val="2"/>
      </rPr>
      <t>**</t>
    </r>
  </si>
  <si>
    <r>
      <t>.803</t>
    </r>
    <r>
      <rPr>
        <vertAlign val="superscript"/>
        <sz val="9"/>
        <color indexed="8"/>
        <rFont val="Arial"/>
        <family val="2"/>
      </rPr>
      <t>**</t>
    </r>
  </si>
  <si>
    <r>
      <t>.796</t>
    </r>
    <r>
      <rPr>
        <vertAlign val="superscript"/>
        <sz val="9"/>
        <color indexed="8"/>
        <rFont val="Arial"/>
        <family val="2"/>
      </rPr>
      <t>**</t>
    </r>
  </si>
  <si>
    <r>
      <t>.753</t>
    </r>
    <r>
      <rPr>
        <vertAlign val="superscript"/>
        <sz val="9"/>
        <color indexed="8"/>
        <rFont val="Arial"/>
        <family val="2"/>
      </rPr>
      <t>**</t>
    </r>
  </si>
  <si>
    <r>
      <t>.766</t>
    </r>
    <r>
      <rPr>
        <vertAlign val="superscript"/>
        <sz val="9"/>
        <color indexed="8"/>
        <rFont val="Arial"/>
        <family val="2"/>
      </rPr>
      <t>**</t>
    </r>
  </si>
  <si>
    <t>Rata-rata</t>
  </si>
  <si>
    <t>bobot</t>
  </si>
  <si>
    <t>loading faktor</t>
  </si>
  <si>
    <t>Indeks Per item</t>
  </si>
  <si>
    <t>Total Indeks</t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</si>
  <si>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</si>
  <si>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</si>
  <si>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</si>
  <si>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</si>
  <si>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</si>
  <si>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</si>
  <si>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</si>
  <si>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</si>
  <si>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Indeks Efektivitas PJJ</t>
  </si>
  <si>
    <t>Score</t>
  </si>
  <si>
    <t>KUISIONER</t>
  </si>
  <si>
    <t>total</t>
  </si>
  <si>
    <t>Faktor 1</t>
  </si>
  <si>
    <t>Faktor2</t>
  </si>
  <si>
    <t>Faktor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</si>
</sst>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0"/>
    <numFmt numFmtId="165" formatCode="###0.0"/>
    <numFmt numFmtId="166" formatCode="###0.000"/>
    <numFmt numFmtId="167" formatCode="0.000E+00"/>
    <numFmt numFmtId="168" formatCode="0.000"/>
    <numFmt numFmtId="169" formatCode="#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vertAlign val="superscript"/>
      <sz val="9"/>
      <color indexed="8"/>
      <name val="Arial Bold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84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1"/>
    <xf numFmtId="0" fontId="6" fillId="0" borderId="6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8" xfId="1" applyFont="1" applyBorder="1" applyAlignment="1">
      <alignment horizontal="center" wrapText="1"/>
    </xf>
    <xf numFmtId="0" fontId="6" fillId="0" borderId="10" xfId="1" applyFont="1" applyBorder="1" applyAlignment="1">
      <alignment horizontal="left" vertical="top" wrapText="1"/>
    </xf>
    <xf numFmtId="164" fontId="6" fillId="0" borderId="11" xfId="1" applyNumberFormat="1" applyFont="1" applyBorder="1" applyAlignment="1">
      <alignment horizontal="right" vertical="center"/>
    </xf>
    <xf numFmtId="165" fontId="6" fillId="0" borderId="12" xfId="1" applyNumberFormat="1" applyFont="1" applyBorder="1" applyAlignment="1">
      <alignment horizontal="right" vertical="center"/>
    </xf>
    <xf numFmtId="165" fontId="6" fillId="0" borderId="13" xfId="1" applyNumberFormat="1" applyFont="1" applyBorder="1" applyAlignment="1">
      <alignment horizontal="right" vertical="center"/>
    </xf>
    <xf numFmtId="0" fontId="6" fillId="0" borderId="15" xfId="1" applyFont="1" applyBorder="1" applyAlignment="1">
      <alignment horizontal="left" vertical="top" wrapText="1"/>
    </xf>
    <xf numFmtId="164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6" fillId="0" borderId="18" xfId="1" applyNumberFormat="1" applyFont="1" applyBorder="1" applyAlignment="1">
      <alignment horizontal="right" vertical="center"/>
    </xf>
    <xf numFmtId="0" fontId="6" fillId="0" borderId="20" xfId="1" applyFont="1" applyBorder="1" applyAlignment="1">
      <alignment horizontal="left" vertical="top" wrapText="1"/>
    </xf>
    <xf numFmtId="164" fontId="6" fillId="0" borderId="21" xfId="1" applyNumberFormat="1" applyFont="1" applyBorder="1" applyAlignment="1">
      <alignment horizontal="right" vertical="center"/>
    </xf>
    <xf numFmtId="165" fontId="6" fillId="0" borderId="22" xfId="1" applyNumberFormat="1" applyFont="1" applyBorder="1" applyAlignment="1">
      <alignment horizontal="right" vertical="center"/>
    </xf>
    <xf numFmtId="0" fontId="6" fillId="0" borderId="23" xfId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2"/>
    <xf numFmtId="0" fontId="6" fillId="0" borderId="15" xfId="2" applyFont="1" applyBorder="1" applyAlignment="1">
      <alignment horizontal="left" vertical="top" wrapText="1"/>
    </xf>
    <xf numFmtId="164" fontId="6" fillId="0" borderId="25" xfId="2" applyNumberFormat="1" applyFont="1" applyBorder="1" applyAlignment="1">
      <alignment horizontal="right" vertical="center"/>
    </xf>
    <xf numFmtId="0" fontId="6" fillId="0" borderId="20" xfId="2" applyFont="1" applyBorder="1" applyAlignment="1">
      <alignment horizontal="left" vertical="top" wrapText="1"/>
    </xf>
    <xf numFmtId="166" fontId="6" fillId="0" borderId="24" xfId="2" applyNumberFormat="1" applyFont="1" applyBorder="1" applyAlignment="1">
      <alignment horizontal="right" vertical="center"/>
    </xf>
    <xf numFmtId="166" fontId="6" fillId="0" borderId="25" xfId="2" applyNumberFormat="1" applyFont="1" applyBorder="1" applyAlignment="1">
      <alignment horizontal="right" vertical="center"/>
    </xf>
    <xf numFmtId="166" fontId="6" fillId="0" borderId="26" xfId="2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center" wrapText="1"/>
    </xf>
    <xf numFmtId="0" fontId="6" fillId="0" borderId="7" xfId="2" applyFont="1" applyBorder="1" applyAlignment="1">
      <alignment horizontal="center" wrapText="1"/>
    </xf>
    <xf numFmtId="0" fontId="6" fillId="0" borderId="8" xfId="2" applyFont="1" applyBorder="1" applyAlignment="1">
      <alignment horizontal="center" wrapText="1"/>
    </xf>
    <xf numFmtId="0" fontId="6" fillId="0" borderId="10" xfId="2" applyFont="1" applyBorder="1" applyAlignment="1">
      <alignment horizontal="left" vertical="top" wrapText="1"/>
    </xf>
    <xf numFmtId="166" fontId="6" fillId="0" borderId="11" xfId="2" applyNumberFormat="1" applyFont="1" applyBorder="1" applyAlignment="1">
      <alignment horizontal="right" vertical="center"/>
    </xf>
    <xf numFmtId="166" fontId="6" fillId="0" borderId="12" xfId="2" applyNumberFormat="1" applyFont="1" applyBorder="1" applyAlignment="1">
      <alignment horizontal="right" vertical="center"/>
    </xf>
    <xf numFmtId="167" fontId="6" fillId="0" borderId="13" xfId="2" applyNumberFormat="1" applyFont="1" applyBorder="1" applyAlignment="1">
      <alignment horizontal="right" vertical="center"/>
    </xf>
    <xf numFmtId="166" fontId="6" fillId="0" borderId="16" xfId="2" applyNumberFormat="1" applyFont="1" applyBorder="1" applyAlignment="1">
      <alignment horizontal="right" vertical="center"/>
    </xf>
    <xf numFmtId="166" fontId="6" fillId="0" borderId="17" xfId="2" applyNumberFormat="1" applyFont="1" applyBorder="1" applyAlignment="1">
      <alignment horizontal="right" vertical="center"/>
    </xf>
    <xf numFmtId="166" fontId="6" fillId="0" borderId="18" xfId="2" applyNumberFormat="1" applyFont="1" applyBorder="1" applyAlignment="1">
      <alignment horizontal="right" vertical="center"/>
    </xf>
    <xf numFmtId="0" fontId="6" fillId="0" borderId="29" xfId="2" applyFont="1" applyBorder="1" applyAlignment="1">
      <alignment horizontal="left" vertical="top" wrapText="1"/>
    </xf>
    <xf numFmtId="167" fontId="6" fillId="0" borderId="30" xfId="2" applyNumberFormat="1" applyFont="1" applyBorder="1" applyAlignment="1">
      <alignment horizontal="right" vertical="center"/>
    </xf>
    <xf numFmtId="166" fontId="6" fillId="0" borderId="31" xfId="2" applyNumberFormat="1" applyFont="1" applyBorder="1" applyAlignment="1">
      <alignment horizontal="right" vertical="center"/>
    </xf>
    <xf numFmtId="166" fontId="6" fillId="0" borderId="32" xfId="2" applyNumberFormat="1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67" fontId="6" fillId="0" borderId="18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167" fontId="6" fillId="0" borderId="21" xfId="2" applyNumberFormat="1" applyFont="1" applyBorder="1" applyAlignment="1">
      <alignment horizontal="right" vertical="center"/>
    </xf>
    <xf numFmtId="166" fontId="6" fillId="0" borderId="22" xfId="2" applyNumberFormat="1" applyFont="1" applyBorder="1" applyAlignment="1">
      <alignment horizontal="right" vertical="center"/>
    </xf>
    <xf numFmtId="0" fontId="6" fillId="0" borderId="23" xfId="2" applyFont="1" applyBorder="1" applyAlignment="1">
      <alignment horizontal="right" vertical="center"/>
    </xf>
    <xf numFmtId="0" fontId="6" fillId="0" borderId="24" xfId="2" applyFont="1" applyBorder="1" applyAlignment="1">
      <alignment horizontal="left" vertical="top" wrapText="1"/>
    </xf>
    <xf numFmtId="166" fontId="6" fillId="0" borderId="13" xfId="2" applyNumberFormat="1" applyFont="1" applyBorder="1" applyAlignment="1">
      <alignment horizontal="right" vertical="center"/>
    </xf>
    <xf numFmtId="0" fontId="6" fillId="0" borderId="25" xfId="2" applyFont="1" applyBorder="1" applyAlignment="1">
      <alignment horizontal="left" vertical="top" wrapText="1"/>
    </xf>
    <xf numFmtId="0" fontId="6" fillId="0" borderId="26" xfId="2" applyFont="1" applyBorder="1" applyAlignment="1">
      <alignment horizontal="left" vertical="top" wrapText="1"/>
    </xf>
    <xf numFmtId="166" fontId="6" fillId="0" borderId="21" xfId="2" applyNumberFormat="1" applyFont="1" applyBorder="1" applyAlignment="1">
      <alignment horizontal="right" vertical="center"/>
    </xf>
    <xf numFmtId="166" fontId="6" fillId="0" borderId="23" xfId="2" applyNumberFormat="1" applyFont="1" applyBorder="1" applyAlignment="1">
      <alignment horizontal="right" vertical="center"/>
    </xf>
    <xf numFmtId="0" fontId="6" fillId="0" borderId="39" xfId="2" applyFont="1" applyBorder="1" applyAlignment="1">
      <alignment horizontal="center" wrapText="1"/>
    </xf>
    <xf numFmtId="0" fontId="6" fillId="0" borderId="40" xfId="2" applyFont="1" applyBorder="1" applyAlignment="1">
      <alignment horizontal="center" wrapText="1"/>
    </xf>
    <xf numFmtId="0" fontId="6" fillId="0" borderId="41" xfId="2" applyFont="1" applyBorder="1" applyAlignment="1">
      <alignment horizontal="center" wrapText="1"/>
    </xf>
    <xf numFmtId="0" fontId="6" fillId="0" borderId="24" xfId="2" applyFont="1" applyBorder="1" applyAlignment="1">
      <alignment horizontal="left" vertical="top"/>
    </xf>
    <xf numFmtId="0" fontId="6" fillId="0" borderId="25" xfId="2" applyFont="1" applyBorder="1" applyAlignment="1">
      <alignment horizontal="left" vertical="top"/>
    </xf>
    <xf numFmtId="0" fontId="6" fillId="0" borderId="17" xfId="2" applyFont="1" applyBorder="1" applyAlignment="1">
      <alignment horizontal="left" vertical="center" wrapText="1"/>
    </xf>
    <xf numFmtId="0" fontId="6" fillId="0" borderId="18" xfId="2" applyFont="1" applyBorder="1" applyAlignment="1">
      <alignment horizontal="left" vertical="center" wrapText="1"/>
    </xf>
    <xf numFmtId="0" fontId="6" fillId="0" borderId="42" xfId="2" applyFont="1" applyBorder="1" applyAlignment="1">
      <alignment horizontal="left" vertical="top"/>
    </xf>
    <xf numFmtId="166" fontId="6" fillId="0" borderId="30" xfId="2" applyNumberFormat="1" applyFont="1" applyBorder="1" applyAlignment="1">
      <alignment horizontal="right" vertical="center"/>
    </xf>
    <xf numFmtId="0" fontId="6" fillId="0" borderId="31" xfId="2" applyFont="1" applyBorder="1" applyAlignment="1">
      <alignment horizontal="left" vertical="center" wrapText="1"/>
    </xf>
    <xf numFmtId="0" fontId="6" fillId="0" borderId="32" xfId="2" applyFont="1" applyBorder="1" applyAlignment="1">
      <alignment horizontal="left" vertical="center" wrapText="1"/>
    </xf>
    <xf numFmtId="0" fontId="6" fillId="0" borderId="26" xfId="2" applyFont="1" applyBorder="1" applyAlignment="1">
      <alignment horizontal="left" vertical="top"/>
    </xf>
    <xf numFmtId="0" fontId="6" fillId="0" borderId="22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39" xfId="2" applyFont="1" applyBorder="1" applyAlignment="1">
      <alignment horizontal="center"/>
    </xf>
    <xf numFmtId="0" fontId="6" fillId="0" borderId="40" xfId="2" applyFont="1" applyBorder="1" applyAlignment="1">
      <alignment horizontal="center"/>
    </xf>
    <xf numFmtId="0" fontId="6" fillId="0" borderId="41" xfId="2" applyFont="1" applyBorder="1" applyAlignment="1">
      <alignment horizontal="center"/>
    </xf>
    <xf numFmtId="0" fontId="6" fillId="0" borderId="42" xfId="2" applyFont="1" applyBorder="1" applyAlignment="1">
      <alignment horizontal="left" vertical="top" wrapText="1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164" fontId="6" fillId="0" borderId="11" xfId="2" applyNumberFormat="1" applyFont="1" applyBorder="1" applyAlignment="1">
      <alignment horizontal="right" vertical="center"/>
    </xf>
    <xf numFmtId="0" fontId="6" fillId="0" borderId="12" xfId="2" applyFont="1" applyBorder="1" applyAlignment="1">
      <alignment horizontal="right" vertical="center"/>
    </xf>
    <xf numFmtId="0" fontId="6" fillId="0" borderId="13" xfId="2" applyFont="1" applyBorder="1" applyAlignment="1">
      <alignment horizontal="right" vertical="center"/>
    </xf>
    <xf numFmtId="0" fontId="6" fillId="0" borderId="16" xfId="2" applyFont="1" applyBorder="1" applyAlignment="1">
      <alignment horizontal="left" vertical="center" wrapText="1"/>
    </xf>
    <xf numFmtId="164" fontId="6" fillId="0" borderId="30" xfId="2" applyNumberFormat="1" applyFont="1" applyBorder="1" applyAlignment="1">
      <alignment horizontal="right" vertical="center"/>
    </xf>
    <xf numFmtId="164" fontId="6" fillId="0" borderId="31" xfId="2" applyNumberFormat="1" applyFont="1" applyBorder="1" applyAlignment="1">
      <alignment horizontal="right" vertical="center"/>
    </xf>
    <xf numFmtId="164" fontId="6" fillId="0" borderId="32" xfId="2" applyNumberFormat="1" applyFont="1" applyBorder="1" applyAlignment="1">
      <alignment horizontal="right" vertical="center"/>
    </xf>
    <xf numFmtId="164" fontId="6" fillId="0" borderId="17" xfId="2" applyNumberFormat="1" applyFont="1" applyBorder="1" applyAlignment="1">
      <alignment horizontal="right" vertical="center"/>
    </xf>
    <xf numFmtId="0" fontId="6" fillId="0" borderId="18" xfId="2" applyFont="1" applyBorder="1" applyAlignment="1">
      <alignment horizontal="right" vertical="center"/>
    </xf>
    <xf numFmtId="164" fontId="6" fillId="0" borderId="18" xfId="2" applyNumberFormat="1" applyFont="1" applyBorder="1" applyAlignment="1">
      <alignment horizontal="right" vertical="center"/>
    </xf>
    <xf numFmtId="164" fontId="6" fillId="0" borderId="21" xfId="2" applyNumberFormat="1" applyFont="1" applyBorder="1" applyAlignment="1">
      <alignment horizontal="right" vertical="center"/>
    </xf>
    <xf numFmtId="164" fontId="6" fillId="0" borderId="22" xfId="2" applyNumberFormat="1" applyFont="1" applyBorder="1" applyAlignment="1">
      <alignment horizontal="right" vertical="center"/>
    </xf>
    <xf numFmtId="164" fontId="6" fillId="0" borderId="23" xfId="2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35" xfId="2" applyFont="1" applyBorder="1" applyAlignment="1">
      <alignment horizontal="left" wrapText="1"/>
    </xf>
    <xf numFmtId="0" fontId="6" fillId="0" borderId="10" xfId="2" applyFont="1" applyBorder="1" applyAlignment="1">
      <alignment horizontal="left" vertical="top" wrapText="1"/>
    </xf>
    <xf numFmtId="165" fontId="6" fillId="2" borderId="17" xfId="1" applyNumberFormat="1" applyFont="1" applyFill="1" applyBorder="1" applyAlignment="1">
      <alignment horizontal="right" vertical="center"/>
    </xf>
    <xf numFmtId="165" fontId="6" fillId="6" borderId="17" xfId="1" applyNumberFormat="1" applyFont="1" applyFill="1" applyBorder="1" applyAlignment="1">
      <alignment horizontal="right" vertical="center"/>
    </xf>
    <xf numFmtId="165" fontId="6" fillId="7" borderId="17" xfId="1" applyNumberFormat="1" applyFont="1" applyFill="1" applyBorder="1" applyAlignment="1">
      <alignment horizontal="right" vertical="center"/>
    </xf>
    <xf numFmtId="165" fontId="6" fillId="8" borderId="17" xfId="1" applyNumberFormat="1" applyFont="1" applyFill="1" applyBorder="1" applyAlignment="1">
      <alignment horizontal="right" vertical="center"/>
    </xf>
    <xf numFmtId="166" fontId="6" fillId="0" borderId="6" xfId="2" applyNumberFormat="1" applyFont="1" applyBorder="1" applyAlignment="1">
      <alignment horizontal="right" vertical="center"/>
    </xf>
    <xf numFmtId="164" fontId="6" fillId="0" borderId="8" xfId="2" applyNumberFormat="1" applyFont="1" applyBorder="1" applyAlignment="1">
      <alignment horizontal="right" vertical="center"/>
    </xf>
    <xf numFmtId="169" fontId="6" fillId="0" borderId="11" xfId="2" applyNumberFormat="1" applyFont="1" applyBorder="1" applyAlignment="1">
      <alignment horizontal="right" vertical="center"/>
    </xf>
    <xf numFmtId="169" fontId="6" fillId="0" borderId="16" xfId="2" applyNumberFormat="1" applyFont="1" applyBorder="1" applyAlignment="1">
      <alignment horizontal="right" vertical="center"/>
    </xf>
    <xf numFmtId="169" fontId="6" fillId="0" borderId="21" xfId="2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17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Border="1"/>
    <xf numFmtId="0" fontId="0" fillId="0" borderId="2" xfId="0" applyBorder="1"/>
    <xf numFmtId="0" fontId="1" fillId="0" borderId="3" xfId="0" applyFont="1" applyBorder="1" applyAlignment="1">
      <alignment horizontal="center"/>
    </xf>
    <xf numFmtId="0" fontId="11" fillId="0" borderId="0" xfId="0" applyFont="1"/>
    <xf numFmtId="0" fontId="1" fillId="0" borderId="0" xfId="0" applyFont="1"/>
    <xf numFmtId="0" fontId="0" fillId="2" borderId="46" xfId="0" applyFill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13" fillId="0" borderId="49" xfId="0" applyFont="1" applyBorder="1" applyAlignment="1">
      <alignment horizontal="center"/>
    </xf>
    <xf numFmtId="168" fontId="0" fillId="0" borderId="50" xfId="0" applyNumberForma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2" borderId="45" xfId="0" applyFill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2" fontId="0" fillId="2" borderId="45" xfId="0" applyNumberFormat="1" applyFill="1" applyBorder="1" applyAlignment="1">
      <alignment horizontal="center"/>
    </xf>
    <xf numFmtId="0" fontId="9" fillId="0" borderId="45" xfId="3" applyFont="1" applyBorder="1" applyAlignment="1">
      <alignment horizontal="center"/>
    </xf>
    <xf numFmtId="0" fontId="4" fillId="0" borderId="45" xfId="3" applyBorder="1" applyAlignment="1">
      <alignment horizontal="center"/>
    </xf>
    <xf numFmtId="166" fontId="6" fillId="0" borderId="45" xfId="3" applyNumberFormat="1" applyFont="1" applyBorder="1" applyAlignment="1">
      <alignment horizontal="center" vertical="center"/>
    </xf>
    <xf numFmtId="0" fontId="10" fillId="0" borderId="45" xfId="3" applyFont="1" applyFill="1" applyBorder="1" applyAlignment="1">
      <alignment horizontal="center"/>
    </xf>
    <xf numFmtId="168" fontId="0" fillId="0" borderId="45" xfId="0" applyNumberFormat="1" applyBorder="1" applyAlignment="1">
      <alignment horizontal="center"/>
    </xf>
    <xf numFmtId="168" fontId="0" fillId="2" borderId="45" xfId="0" applyNumberFormat="1" applyFill="1" applyBorder="1" applyAlignment="1">
      <alignment horizontal="center"/>
    </xf>
    <xf numFmtId="0" fontId="12" fillId="0" borderId="45" xfId="3" applyFon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/>
    <xf numFmtId="168" fontId="0" fillId="0" borderId="0" xfId="0" applyNumberFormat="1"/>
    <xf numFmtId="0" fontId="6" fillId="0" borderId="28" xfId="2" applyFont="1" applyBorder="1" applyAlignment="1">
      <alignment horizontal="left" vertical="top" wrapText="1"/>
    </xf>
    <xf numFmtId="0" fontId="6" fillId="0" borderId="14" xfId="2" applyFont="1" applyBorder="1" applyAlignment="1">
      <alignment horizontal="left" vertical="top" wrapText="1"/>
    </xf>
    <xf numFmtId="0" fontId="6" fillId="0" borderId="19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6" fillId="0" borderId="4" xfId="2" applyFont="1" applyBorder="1" applyAlignment="1">
      <alignment horizontal="left" wrapText="1"/>
    </xf>
    <xf numFmtId="0" fontId="6" fillId="0" borderId="5" xfId="2" applyFont="1" applyBorder="1" applyAlignment="1">
      <alignment horizontal="left" wrapText="1"/>
    </xf>
    <xf numFmtId="0" fontId="6" fillId="0" borderId="24" xfId="2" applyFont="1" applyBorder="1" applyAlignment="1">
      <alignment horizontal="left" wrapText="1"/>
    </xf>
    <xf numFmtId="0" fontId="6" fillId="0" borderId="26" xfId="2" applyFont="1" applyBorder="1" applyAlignment="1">
      <alignment horizontal="left" wrapText="1"/>
    </xf>
    <xf numFmtId="0" fontId="6" fillId="0" borderId="36" xfId="2" applyFont="1" applyBorder="1" applyAlignment="1">
      <alignment horizontal="center" wrapText="1"/>
    </xf>
    <xf numFmtId="0" fontId="6" fillId="0" borderId="37" xfId="2" applyFont="1" applyBorder="1" applyAlignment="1">
      <alignment horizontal="center" wrapText="1"/>
    </xf>
    <xf numFmtId="0" fontId="6" fillId="0" borderId="38" xfId="2" applyFont="1" applyBorder="1" applyAlignment="1">
      <alignment horizontal="center" wrapText="1"/>
    </xf>
    <xf numFmtId="0" fontId="6" fillId="0" borderId="35" xfId="2" applyFont="1" applyBorder="1" applyAlignment="1">
      <alignment horizontal="left" wrapText="1"/>
    </xf>
    <xf numFmtId="0" fontId="6" fillId="0" borderId="9" xfId="2" applyFont="1" applyBorder="1" applyAlignment="1">
      <alignment horizontal="left" vertical="top" wrapText="1"/>
    </xf>
    <xf numFmtId="0" fontId="6" fillId="0" borderId="10" xfId="2" applyFont="1" applyBorder="1" applyAlignment="1">
      <alignment horizontal="left" vertical="top" wrapText="1"/>
    </xf>
    <xf numFmtId="0" fontId="6" fillId="0" borderId="34" xfId="2" applyFont="1" applyBorder="1" applyAlignment="1">
      <alignment horizontal="left" vertical="top" wrapText="1"/>
    </xf>
    <xf numFmtId="0" fontId="5" fillId="0" borderId="33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wrapText="1"/>
    </xf>
    <xf numFmtId="0" fontId="6" fillId="0" borderId="43" xfId="2" applyFont="1" applyBorder="1" applyAlignment="1">
      <alignment horizontal="center" wrapText="1"/>
    </xf>
    <xf numFmtId="0" fontId="6" fillId="0" borderId="44" xfId="2" applyFont="1" applyBorder="1" applyAlignment="1">
      <alignment horizontal="center" wrapText="1"/>
    </xf>
    <xf numFmtId="0" fontId="6" fillId="0" borderId="4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6" fillId="0" borderId="9" xfId="1" applyFont="1" applyBorder="1" applyAlignment="1">
      <alignment horizontal="left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_Sheet1" xfId="3"/>
    <cellStyle name="Normal_Sheet5" xfId="1"/>
    <cellStyle name="Normal_Sheet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workbookViewId="0">
      <selection sqref="A1:A2"/>
    </sheetView>
  </sheetViews>
  <sheetFormatPr defaultRowHeight="15" x14ac:dyDescent="0.25"/>
  <cols>
    <col min="1" max="1" width="11.85546875" customWidth="1"/>
    <col min="2" max="22" width="6.7109375" customWidth="1"/>
  </cols>
  <sheetData>
    <row r="1" spans="1:52" x14ac:dyDescent="0.25">
      <c r="A1" s="161" t="s">
        <v>22</v>
      </c>
      <c r="B1" s="161" t="s">
        <v>21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 t="s">
        <v>20</v>
      </c>
    </row>
    <row r="2" spans="1:52" ht="15.75" thickBot="1" x14ac:dyDescent="0.3">
      <c r="A2" s="16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161"/>
      <c r="X2" s="159" t="s">
        <v>23</v>
      </c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29"/>
    </row>
    <row r="3" spans="1:52" ht="16.5" thickTop="1" thickBot="1" x14ac:dyDescent="0.3">
      <c r="A3" s="2">
        <v>1</v>
      </c>
      <c r="B3" s="1">
        <v>3</v>
      </c>
      <c r="C3" s="1">
        <v>2</v>
      </c>
      <c r="D3" s="1">
        <v>3</v>
      </c>
      <c r="E3" s="1">
        <v>3</v>
      </c>
      <c r="F3" s="1">
        <v>1</v>
      </c>
      <c r="G3" s="1">
        <v>3</v>
      </c>
      <c r="H3" s="1">
        <v>2</v>
      </c>
      <c r="I3" s="1">
        <v>3</v>
      </c>
      <c r="J3" s="1">
        <v>3</v>
      </c>
      <c r="K3" s="1">
        <v>2</v>
      </c>
      <c r="L3" s="1">
        <v>3</v>
      </c>
      <c r="M3" s="1">
        <v>1</v>
      </c>
      <c r="N3" s="1">
        <v>1</v>
      </c>
      <c r="O3" s="1">
        <v>2</v>
      </c>
      <c r="P3" s="1">
        <v>3</v>
      </c>
      <c r="Q3" s="1">
        <v>2</v>
      </c>
      <c r="R3" s="1">
        <v>2</v>
      </c>
      <c r="S3" s="1">
        <v>2</v>
      </c>
      <c r="T3" s="1">
        <v>2</v>
      </c>
      <c r="U3" s="1">
        <v>2</v>
      </c>
      <c r="V3" s="1">
        <f t="shared" ref="V3:V32" si="0">SUM(B3:U3)</f>
        <v>45</v>
      </c>
      <c r="X3" s="162" t="s">
        <v>47</v>
      </c>
      <c r="Y3" s="163"/>
      <c r="Z3" s="36" t="s">
        <v>0</v>
      </c>
      <c r="AA3" s="37" t="s">
        <v>1</v>
      </c>
      <c r="AB3" s="37" t="s">
        <v>2</v>
      </c>
      <c r="AC3" s="37" t="s">
        <v>3</v>
      </c>
      <c r="AD3" s="37" t="s">
        <v>4</v>
      </c>
      <c r="AE3" s="37" t="s">
        <v>5</v>
      </c>
      <c r="AF3" s="37" t="s">
        <v>6</v>
      </c>
      <c r="AG3" s="37" t="s">
        <v>7</v>
      </c>
      <c r="AH3" s="37" t="s">
        <v>8</v>
      </c>
      <c r="AI3" s="37" t="s">
        <v>9</v>
      </c>
      <c r="AJ3" s="37" t="s">
        <v>10</v>
      </c>
      <c r="AK3" s="37" t="s">
        <v>11</v>
      </c>
      <c r="AL3" s="37" t="s">
        <v>12</v>
      </c>
      <c r="AM3" s="37" t="s">
        <v>13</v>
      </c>
      <c r="AN3" s="37" t="s">
        <v>14</v>
      </c>
      <c r="AO3" s="37" t="s">
        <v>15</v>
      </c>
      <c r="AP3" s="37" t="s">
        <v>16</v>
      </c>
      <c r="AQ3" s="37" t="s">
        <v>17</v>
      </c>
      <c r="AR3" s="37" t="s">
        <v>18</v>
      </c>
      <c r="AS3" s="37" t="s">
        <v>19</v>
      </c>
      <c r="AT3" s="38" t="s">
        <v>20</v>
      </c>
      <c r="AU3" s="29"/>
      <c r="AV3" s="159" t="s">
        <v>290</v>
      </c>
      <c r="AW3" s="159"/>
      <c r="AX3" s="29"/>
      <c r="AY3" s="29"/>
      <c r="AZ3" s="29"/>
    </row>
    <row r="4" spans="1:52" ht="37.5" thickTop="1" thickBot="1" x14ac:dyDescent="0.3">
      <c r="A4" s="2">
        <v>2</v>
      </c>
      <c r="B4" s="1">
        <v>2</v>
      </c>
      <c r="C4" s="1">
        <v>2</v>
      </c>
      <c r="D4" s="1">
        <v>2</v>
      </c>
      <c r="E4" s="1">
        <v>3</v>
      </c>
      <c r="F4" s="1">
        <v>2</v>
      </c>
      <c r="G4" s="1">
        <v>1</v>
      </c>
      <c r="H4" s="1">
        <v>2</v>
      </c>
      <c r="I4" s="1">
        <v>2</v>
      </c>
      <c r="J4" s="1">
        <v>2</v>
      </c>
      <c r="K4" s="1">
        <v>3</v>
      </c>
      <c r="L4" s="1">
        <v>4</v>
      </c>
      <c r="M4" s="1">
        <v>3</v>
      </c>
      <c r="N4" s="1">
        <v>2</v>
      </c>
      <c r="O4" s="1">
        <v>1</v>
      </c>
      <c r="P4" s="1">
        <v>1</v>
      </c>
      <c r="Q4" s="1">
        <v>2</v>
      </c>
      <c r="R4" s="1">
        <v>4</v>
      </c>
      <c r="S4" s="1">
        <v>3</v>
      </c>
      <c r="T4" s="1">
        <v>3</v>
      </c>
      <c r="U4" s="1">
        <v>1</v>
      </c>
      <c r="V4" s="1">
        <f t="shared" si="0"/>
        <v>45</v>
      </c>
      <c r="X4" s="160" t="s">
        <v>0</v>
      </c>
      <c r="Y4" s="105" t="s">
        <v>160</v>
      </c>
      <c r="Z4" s="83">
        <v>1</v>
      </c>
      <c r="AA4" s="84" t="s">
        <v>164</v>
      </c>
      <c r="AB4" s="84" t="s">
        <v>165</v>
      </c>
      <c r="AC4" s="84" t="s">
        <v>166</v>
      </c>
      <c r="AD4" s="41">
        <v>0.28880884682313546</v>
      </c>
      <c r="AE4" s="84" t="s">
        <v>167</v>
      </c>
      <c r="AF4" s="84" t="s">
        <v>168</v>
      </c>
      <c r="AG4" s="84" t="s">
        <v>169</v>
      </c>
      <c r="AH4" s="84" t="s">
        <v>170</v>
      </c>
      <c r="AI4" s="84" t="s">
        <v>171</v>
      </c>
      <c r="AJ4" s="41">
        <v>0.35835961537999833</v>
      </c>
      <c r="AK4" s="84" t="s">
        <v>172</v>
      </c>
      <c r="AL4" s="84" t="s">
        <v>173</v>
      </c>
      <c r="AM4" s="84" t="s">
        <v>174</v>
      </c>
      <c r="AN4" s="84" t="s">
        <v>175</v>
      </c>
      <c r="AO4" s="41">
        <v>0.24463491762893216</v>
      </c>
      <c r="AP4" s="84" t="s">
        <v>167</v>
      </c>
      <c r="AQ4" s="84" t="s">
        <v>176</v>
      </c>
      <c r="AR4" s="41">
        <v>0.25108429018277206</v>
      </c>
      <c r="AS4" s="84" t="s">
        <v>177</v>
      </c>
      <c r="AT4" s="85" t="s">
        <v>178</v>
      </c>
      <c r="AU4" s="29"/>
      <c r="AV4" s="36" t="s">
        <v>291</v>
      </c>
      <c r="AW4" s="38" t="s">
        <v>292</v>
      </c>
      <c r="AX4" s="29"/>
      <c r="AY4" s="29"/>
      <c r="AZ4" s="29"/>
    </row>
    <row r="5" spans="1:52" ht="25.5" thickTop="1" thickBot="1" x14ac:dyDescent="0.3">
      <c r="A5" s="2">
        <v>3</v>
      </c>
      <c r="B5" s="1">
        <v>2</v>
      </c>
      <c r="C5" s="1">
        <v>1</v>
      </c>
      <c r="D5" s="1">
        <v>2</v>
      </c>
      <c r="E5" s="1">
        <v>3</v>
      </c>
      <c r="F5" s="1">
        <v>2</v>
      </c>
      <c r="G5" s="1">
        <v>3</v>
      </c>
      <c r="H5" s="1">
        <v>2</v>
      </c>
      <c r="I5" s="1">
        <v>3</v>
      </c>
      <c r="J5" s="1">
        <v>2</v>
      </c>
      <c r="K5" s="1">
        <v>3</v>
      </c>
      <c r="L5" s="1">
        <v>3</v>
      </c>
      <c r="M5" s="1">
        <v>2</v>
      </c>
      <c r="N5" s="1">
        <v>1</v>
      </c>
      <c r="O5" s="1">
        <v>2</v>
      </c>
      <c r="P5" s="1">
        <v>2</v>
      </c>
      <c r="Q5" s="1">
        <v>4</v>
      </c>
      <c r="R5" s="1">
        <v>2</v>
      </c>
      <c r="S5" s="1">
        <v>3</v>
      </c>
      <c r="T5" s="1">
        <v>3</v>
      </c>
      <c r="U5" s="1">
        <v>2</v>
      </c>
      <c r="V5" s="1">
        <f t="shared" si="0"/>
        <v>47</v>
      </c>
      <c r="X5" s="156"/>
      <c r="Y5" s="30" t="s">
        <v>161</v>
      </c>
      <c r="Z5" s="86"/>
      <c r="AA5" s="44">
        <v>1.363608073921791E-8</v>
      </c>
      <c r="AB5" s="44">
        <v>9.5859377433449282E-3</v>
      </c>
      <c r="AC5" s="44">
        <v>1.1866257383054229E-2</v>
      </c>
      <c r="AD5" s="44">
        <v>0.12165831817283905</v>
      </c>
      <c r="AE5" s="44">
        <v>4.4789957571347251E-3</v>
      </c>
      <c r="AF5" s="44">
        <v>2.4794454936087477E-4</v>
      </c>
      <c r="AG5" s="44">
        <v>3.9052961974290334E-6</v>
      </c>
      <c r="AH5" s="44">
        <v>3.0469566663331279E-7</v>
      </c>
      <c r="AI5" s="44">
        <v>3.9831411646171341E-3</v>
      </c>
      <c r="AJ5" s="44">
        <v>5.1829269835456798E-2</v>
      </c>
      <c r="AK5" s="44">
        <v>2.6481598402914252E-3</v>
      </c>
      <c r="AL5" s="44">
        <v>3.7969014669702789E-3</v>
      </c>
      <c r="AM5" s="44">
        <v>2.8702117732771145E-2</v>
      </c>
      <c r="AN5" s="44">
        <v>8.5327947463423217E-4</v>
      </c>
      <c r="AO5" s="44">
        <v>0.1926133313286402</v>
      </c>
      <c r="AP5" s="44">
        <v>4.5588985200710388E-3</v>
      </c>
      <c r="AQ5" s="44">
        <v>2.5809290145562304E-2</v>
      </c>
      <c r="AR5" s="44">
        <v>0.18077714037664519</v>
      </c>
      <c r="AS5" s="44">
        <v>3.7565291085848086E-2</v>
      </c>
      <c r="AT5" s="45">
        <v>2.2954230543418244E-6</v>
      </c>
      <c r="AU5" s="29"/>
      <c r="AV5" s="110">
        <v>0.94063490414090523</v>
      </c>
      <c r="AW5" s="111">
        <v>20</v>
      </c>
      <c r="AX5" s="29"/>
      <c r="AY5" s="29"/>
      <c r="AZ5" s="29"/>
    </row>
    <row r="6" spans="1:52" ht="15.75" thickTop="1" x14ac:dyDescent="0.25">
      <c r="A6" s="2">
        <v>4</v>
      </c>
      <c r="B6" s="1">
        <v>3</v>
      </c>
      <c r="C6" s="1">
        <v>3</v>
      </c>
      <c r="D6" s="1">
        <v>3</v>
      </c>
      <c r="E6" s="1">
        <v>3</v>
      </c>
      <c r="F6" s="1">
        <v>2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2</v>
      </c>
      <c r="N6" s="1">
        <v>2</v>
      </c>
      <c r="O6" s="1">
        <v>2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f t="shared" si="0"/>
        <v>56</v>
      </c>
      <c r="X6" s="155"/>
      <c r="Y6" s="46" t="s">
        <v>45</v>
      </c>
      <c r="Z6" s="87">
        <v>30</v>
      </c>
      <c r="AA6" s="88">
        <v>30</v>
      </c>
      <c r="AB6" s="88">
        <v>30</v>
      </c>
      <c r="AC6" s="88">
        <v>30</v>
      </c>
      <c r="AD6" s="88">
        <v>30</v>
      </c>
      <c r="AE6" s="88">
        <v>30</v>
      </c>
      <c r="AF6" s="88">
        <v>30</v>
      </c>
      <c r="AG6" s="88">
        <v>30</v>
      </c>
      <c r="AH6" s="88">
        <v>30</v>
      </c>
      <c r="AI6" s="88">
        <v>30</v>
      </c>
      <c r="AJ6" s="88">
        <v>30</v>
      </c>
      <c r="AK6" s="88">
        <v>30</v>
      </c>
      <c r="AL6" s="88">
        <v>30</v>
      </c>
      <c r="AM6" s="88">
        <v>30</v>
      </c>
      <c r="AN6" s="88">
        <v>30</v>
      </c>
      <c r="AO6" s="88">
        <v>30</v>
      </c>
      <c r="AP6" s="88">
        <v>30</v>
      </c>
      <c r="AQ6" s="88">
        <v>30</v>
      </c>
      <c r="AR6" s="88">
        <v>30</v>
      </c>
      <c r="AS6" s="88">
        <v>30</v>
      </c>
      <c r="AT6" s="89">
        <v>30</v>
      </c>
      <c r="AU6" s="29"/>
      <c r="AV6" s="29"/>
      <c r="AW6" s="29"/>
      <c r="AX6" s="29"/>
      <c r="AY6" s="29"/>
      <c r="AZ6" s="29"/>
    </row>
    <row r="7" spans="1:52" ht="36.75" thickBot="1" x14ac:dyDescent="0.3">
      <c r="A7" s="2">
        <v>5</v>
      </c>
      <c r="B7" s="1">
        <v>2</v>
      </c>
      <c r="C7" s="1">
        <v>2</v>
      </c>
      <c r="D7" s="1">
        <v>3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2</v>
      </c>
      <c r="K7" s="1">
        <v>2</v>
      </c>
      <c r="L7" s="1">
        <v>3</v>
      </c>
      <c r="M7" s="1">
        <v>1</v>
      </c>
      <c r="N7" s="1">
        <v>1</v>
      </c>
      <c r="O7" s="1">
        <v>2</v>
      </c>
      <c r="P7" s="1">
        <v>2</v>
      </c>
      <c r="Q7" s="1">
        <v>3</v>
      </c>
      <c r="R7" s="1">
        <v>1</v>
      </c>
      <c r="S7" s="1">
        <v>2</v>
      </c>
      <c r="T7" s="1">
        <v>3</v>
      </c>
      <c r="U7" s="1">
        <v>2</v>
      </c>
      <c r="V7" s="1">
        <f t="shared" si="0"/>
        <v>44</v>
      </c>
      <c r="X7" s="155" t="s">
        <v>1</v>
      </c>
      <c r="Y7" s="30" t="s">
        <v>160</v>
      </c>
      <c r="Z7" s="50" t="s">
        <v>164</v>
      </c>
      <c r="AA7" s="90">
        <v>1</v>
      </c>
      <c r="AB7" s="52" t="s">
        <v>179</v>
      </c>
      <c r="AC7" s="52" t="s">
        <v>180</v>
      </c>
      <c r="AD7" s="44">
        <v>0.27429896686748229</v>
      </c>
      <c r="AE7" s="52" t="s">
        <v>181</v>
      </c>
      <c r="AF7" s="52" t="s">
        <v>182</v>
      </c>
      <c r="AG7" s="52" t="s">
        <v>183</v>
      </c>
      <c r="AH7" s="52" t="s">
        <v>184</v>
      </c>
      <c r="AI7" s="52" t="s">
        <v>172</v>
      </c>
      <c r="AJ7" s="52" t="s">
        <v>185</v>
      </c>
      <c r="AK7" s="52" t="s">
        <v>186</v>
      </c>
      <c r="AL7" s="52" t="s">
        <v>187</v>
      </c>
      <c r="AM7" s="52" t="s">
        <v>188</v>
      </c>
      <c r="AN7" s="52" t="s">
        <v>189</v>
      </c>
      <c r="AO7" s="44">
        <v>0.13521679662509478</v>
      </c>
      <c r="AP7" s="52" t="s">
        <v>190</v>
      </c>
      <c r="AQ7" s="52" t="s">
        <v>191</v>
      </c>
      <c r="AR7" s="44">
        <v>0.22547801696496667</v>
      </c>
      <c r="AS7" s="52" t="s">
        <v>176</v>
      </c>
      <c r="AT7" s="91" t="s">
        <v>192</v>
      </c>
      <c r="AU7" s="29"/>
      <c r="AV7" s="159" t="s">
        <v>293</v>
      </c>
      <c r="AW7" s="159"/>
      <c r="AX7" s="159"/>
      <c r="AY7" s="159"/>
      <c r="AZ7" s="159"/>
    </row>
    <row r="8" spans="1:52" ht="50.25" thickTop="1" thickBot="1" x14ac:dyDescent="0.3">
      <c r="A8" s="2">
        <v>6</v>
      </c>
      <c r="B8" s="1">
        <v>2</v>
      </c>
      <c r="C8" s="1">
        <v>2</v>
      </c>
      <c r="D8" s="1">
        <v>3</v>
      </c>
      <c r="E8" s="1">
        <v>1</v>
      </c>
      <c r="F8" s="1">
        <v>1</v>
      </c>
      <c r="G8" s="1">
        <v>3</v>
      </c>
      <c r="H8" s="1">
        <v>2</v>
      </c>
      <c r="I8" s="1">
        <v>3</v>
      </c>
      <c r="J8" s="1">
        <v>2</v>
      </c>
      <c r="K8" s="1">
        <v>3</v>
      </c>
      <c r="L8" s="1">
        <v>4</v>
      </c>
      <c r="M8" s="1">
        <v>3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3</v>
      </c>
      <c r="T8" s="1">
        <v>3</v>
      </c>
      <c r="U8" s="1">
        <v>2</v>
      </c>
      <c r="V8" s="1">
        <f t="shared" si="0"/>
        <v>47</v>
      </c>
      <c r="X8" s="156"/>
      <c r="Y8" s="30" t="s">
        <v>161</v>
      </c>
      <c r="Z8" s="43">
        <v>1.363608073921791E-8</v>
      </c>
      <c r="AA8" s="67"/>
      <c r="AB8" s="44">
        <v>4.6821202171593119E-3</v>
      </c>
      <c r="AC8" s="44">
        <v>2.5554508197847634E-2</v>
      </c>
      <c r="AD8" s="44">
        <v>0.14241340818653142</v>
      </c>
      <c r="AE8" s="44">
        <v>6.0056327908743655E-3</v>
      </c>
      <c r="AF8" s="44">
        <v>8.3113341184933186E-5</v>
      </c>
      <c r="AG8" s="44">
        <v>1.5658046152484636E-4</v>
      </c>
      <c r="AH8" s="44">
        <v>1.1457328574658213E-6</v>
      </c>
      <c r="AI8" s="44">
        <v>2.641586619574453E-3</v>
      </c>
      <c r="AJ8" s="44">
        <v>3.522119448391018E-2</v>
      </c>
      <c r="AK8" s="44">
        <v>2.8266707616565125E-3</v>
      </c>
      <c r="AL8" s="44">
        <v>3.6572494246140796E-3</v>
      </c>
      <c r="AM8" s="44">
        <v>2.3529749083538672E-2</v>
      </c>
      <c r="AN8" s="44">
        <v>7.9578223923885462E-4</v>
      </c>
      <c r="AO8" s="44">
        <v>0.47620146304812128</v>
      </c>
      <c r="AP8" s="44">
        <v>1.5866334232864383E-2</v>
      </c>
      <c r="AQ8" s="44">
        <v>1.0878910552934261E-2</v>
      </c>
      <c r="AR8" s="44">
        <v>0.23090917933631938</v>
      </c>
      <c r="AS8" s="44">
        <v>2.5897197830096759E-2</v>
      </c>
      <c r="AT8" s="45">
        <v>4.270826591831037E-6</v>
      </c>
      <c r="AU8" s="29"/>
      <c r="AV8" s="104" t="s">
        <v>47</v>
      </c>
      <c r="AW8" s="36" t="s">
        <v>294</v>
      </c>
      <c r="AX8" s="37" t="s">
        <v>295</v>
      </c>
      <c r="AY8" s="37" t="s">
        <v>296</v>
      </c>
      <c r="AZ8" s="38" t="s">
        <v>297</v>
      </c>
    </row>
    <row r="9" spans="1:52" ht="15.75" thickTop="1" x14ac:dyDescent="0.25">
      <c r="A9" s="2">
        <v>7</v>
      </c>
      <c r="B9" s="1">
        <v>3</v>
      </c>
      <c r="C9" s="1">
        <v>3</v>
      </c>
      <c r="D9" s="1">
        <v>3</v>
      </c>
      <c r="E9" s="1">
        <v>3</v>
      </c>
      <c r="F9" s="1">
        <v>2</v>
      </c>
      <c r="G9" s="1">
        <v>3</v>
      </c>
      <c r="H9" s="1">
        <v>3</v>
      </c>
      <c r="I9" s="1">
        <v>3</v>
      </c>
      <c r="J9" s="1">
        <v>3</v>
      </c>
      <c r="K9" s="1">
        <v>3</v>
      </c>
      <c r="L9" s="1">
        <v>3</v>
      </c>
      <c r="M9" s="1">
        <v>3</v>
      </c>
      <c r="N9" s="1">
        <v>3</v>
      </c>
      <c r="O9" s="1">
        <v>2</v>
      </c>
      <c r="P9" s="1">
        <v>2</v>
      </c>
      <c r="Q9" s="1">
        <v>3</v>
      </c>
      <c r="R9" s="1">
        <v>3</v>
      </c>
      <c r="S9" s="1">
        <v>3</v>
      </c>
      <c r="T9" s="1">
        <v>3</v>
      </c>
      <c r="U9" s="1">
        <v>3</v>
      </c>
      <c r="V9" s="1">
        <f t="shared" si="0"/>
        <v>57</v>
      </c>
      <c r="X9" s="155"/>
      <c r="Y9" s="46" t="s">
        <v>45</v>
      </c>
      <c r="Z9" s="87">
        <v>30</v>
      </c>
      <c r="AA9" s="88">
        <v>30</v>
      </c>
      <c r="AB9" s="88">
        <v>30</v>
      </c>
      <c r="AC9" s="88">
        <v>30</v>
      </c>
      <c r="AD9" s="88">
        <v>30</v>
      </c>
      <c r="AE9" s="88">
        <v>30</v>
      </c>
      <c r="AF9" s="88">
        <v>30</v>
      </c>
      <c r="AG9" s="88">
        <v>30</v>
      </c>
      <c r="AH9" s="88">
        <v>30</v>
      </c>
      <c r="AI9" s="88">
        <v>30</v>
      </c>
      <c r="AJ9" s="88">
        <v>30</v>
      </c>
      <c r="AK9" s="88">
        <v>30</v>
      </c>
      <c r="AL9" s="88">
        <v>30</v>
      </c>
      <c r="AM9" s="88">
        <v>30</v>
      </c>
      <c r="AN9" s="88">
        <v>30</v>
      </c>
      <c r="AO9" s="88">
        <v>30</v>
      </c>
      <c r="AP9" s="88">
        <v>30</v>
      </c>
      <c r="AQ9" s="88">
        <v>30</v>
      </c>
      <c r="AR9" s="88">
        <v>30</v>
      </c>
      <c r="AS9" s="88">
        <v>30</v>
      </c>
      <c r="AT9" s="89">
        <v>30</v>
      </c>
      <c r="AU9" s="29"/>
      <c r="AV9" s="56" t="s">
        <v>0</v>
      </c>
      <c r="AW9" s="112">
        <v>49.866666666666667</v>
      </c>
      <c r="AX9" s="41">
        <v>105.22298850574731</v>
      </c>
      <c r="AY9" s="41">
        <v>0.7128616848482654</v>
      </c>
      <c r="AZ9" s="57">
        <v>0.93662913765815126</v>
      </c>
    </row>
    <row r="10" spans="1:52" ht="36" x14ac:dyDescent="0.25">
      <c r="A10" s="2">
        <v>8</v>
      </c>
      <c r="B10" s="1">
        <v>3</v>
      </c>
      <c r="C10" s="1">
        <v>2</v>
      </c>
      <c r="D10" s="1">
        <v>3</v>
      </c>
      <c r="E10" s="1">
        <v>2</v>
      </c>
      <c r="F10" s="1">
        <v>2</v>
      </c>
      <c r="G10" s="1">
        <v>3</v>
      </c>
      <c r="H10" s="1">
        <v>3</v>
      </c>
      <c r="I10" s="1">
        <v>3</v>
      </c>
      <c r="J10" s="1">
        <v>3</v>
      </c>
      <c r="K10" s="1">
        <v>3</v>
      </c>
      <c r="L10" s="1">
        <v>3</v>
      </c>
      <c r="M10" s="1">
        <v>2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3</v>
      </c>
      <c r="U10" s="1">
        <v>2</v>
      </c>
      <c r="V10" s="1">
        <f t="shared" si="0"/>
        <v>50</v>
      </c>
      <c r="X10" s="155" t="s">
        <v>2</v>
      </c>
      <c r="Y10" s="30" t="s">
        <v>160</v>
      </c>
      <c r="Z10" s="50" t="s">
        <v>165</v>
      </c>
      <c r="AA10" s="52" t="s">
        <v>179</v>
      </c>
      <c r="AB10" s="90">
        <v>1</v>
      </c>
      <c r="AC10" s="44">
        <v>0.31814945521501159</v>
      </c>
      <c r="AD10" s="44">
        <v>0.21951122467437242</v>
      </c>
      <c r="AE10" s="52" t="s">
        <v>193</v>
      </c>
      <c r="AF10" s="44">
        <v>0.34843903043864644</v>
      </c>
      <c r="AG10" s="52" t="s">
        <v>194</v>
      </c>
      <c r="AH10" s="52" t="s">
        <v>195</v>
      </c>
      <c r="AI10" s="52" t="s">
        <v>196</v>
      </c>
      <c r="AJ10" s="52" t="s">
        <v>197</v>
      </c>
      <c r="AK10" s="52" t="s">
        <v>198</v>
      </c>
      <c r="AL10" s="44">
        <v>0.13903474198178201</v>
      </c>
      <c r="AM10" s="44">
        <v>0.31865270493544345</v>
      </c>
      <c r="AN10" s="52" t="s">
        <v>199</v>
      </c>
      <c r="AO10" s="44">
        <v>0.19776119402985065</v>
      </c>
      <c r="AP10" s="52" t="s">
        <v>200</v>
      </c>
      <c r="AQ10" s="52" t="s">
        <v>192</v>
      </c>
      <c r="AR10" s="52" t="s">
        <v>201</v>
      </c>
      <c r="AS10" s="52" t="s">
        <v>193</v>
      </c>
      <c r="AT10" s="91" t="s">
        <v>202</v>
      </c>
      <c r="AU10" s="29"/>
      <c r="AV10" s="58" t="s">
        <v>1</v>
      </c>
      <c r="AW10" s="113">
        <v>50</v>
      </c>
      <c r="AX10" s="44">
        <v>105.03448275862085</v>
      </c>
      <c r="AY10" s="44">
        <v>0.69680350748024233</v>
      </c>
      <c r="AZ10" s="45">
        <v>0.93683154592543971</v>
      </c>
    </row>
    <row r="11" spans="1:52" ht="24" x14ac:dyDescent="0.25">
      <c r="A11" s="2">
        <v>9</v>
      </c>
      <c r="B11" s="1">
        <v>3</v>
      </c>
      <c r="C11" s="1">
        <v>2</v>
      </c>
      <c r="D11" s="1">
        <v>3</v>
      </c>
      <c r="E11" s="1">
        <v>3</v>
      </c>
      <c r="F11" s="1">
        <v>3</v>
      </c>
      <c r="G11" s="1">
        <v>3</v>
      </c>
      <c r="H11" s="1">
        <v>3</v>
      </c>
      <c r="I11" s="1">
        <v>4</v>
      </c>
      <c r="J11" s="1">
        <v>3</v>
      </c>
      <c r="K11" s="1">
        <v>3</v>
      </c>
      <c r="L11" s="1">
        <v>4</v>
      </c>
      <c r="M11" s="1">
        <v>3</v>
      </c>
      <c r="N11" s="1">
        <v>2</v>
      </c>
      <c r="O11" s="1">
        <v>2</v>
      </c>
      <c r="P11" s="1">
        <v>3</v>
      </c>
      <c r="Q11" s="1">
        <v>4</v>
      </c>
      <c r="R11" s="1">
        <v>3</v>
      </c>
      <c r="S11" s="1">
        <v>3</v>
      </c>
      <c r="T11" s="1">
        <v>4</v>
      </c>
      <c r="U11" s="1">
        <v>3</v>
      </c>
      <c r="V11" s="1">
        <f t="shared" si="0"/>
        <v>61</v>
      </c>
      <c r="X11" s="156"/>
      <c r="Y11" s="30" t="s">
        <v>161</v>
      </c>
      <c r="Z11" s="43">
        <v>9.5859377433449282E-3</v>
      </c>
      <c r="AA11" s="44">
        <v>4.6821202171593119E-3</v>
      </c>
      <c r="AB11" s="67"/>
      <c r="AC11" s="44">
        <v>8.6643900878794422E-2</v>
      </c>
      <c r="AD11" s="44">
        <v>0.24381371152580156</v>
      </c>
      <c r="AE11" s="44">
        <v>2.5704633947108685E-5</v>
      </c>
      <c r="AF11" s="44">
        <v>5.9159460480067406E-2</v>
      </c>
      <c r="AG11" s="44">
        <v>7.5400523824835234E-3</v>
      </c>
      <c r="AH11" s="44">
        <v>2.9891188094529657E-2</v>
      </c>
      <c r="AI11" s="44">
        <v>4.2309558963199996E-5</v>
      </c>
      <c r="AJ11" s="44">
        <v>5.6816014780521455E-6</v>
      </c>
      <c r="AK11" s="44">
        <v>1.0449575086789405E-2</v>
      </c>
      <c r="AL11" s="44">
        <v>0.46371911712622094</v>
      </c>
      <c r="AM11" s="44">
        <v>8.6119190314898619E-2</v>
      </c>
      <c r="AN11" s="44">
        <v>3.3734402896576949E-6</v>
      </c>
      <c r="AO11" s="44">
        <v>0.29484736076195728</v>
      </c>
      <c r="AP11" s="44">
        <v>3.5630999781150765E-3</v>
      </c>
      <c r="AQ11" s="44">
        <v>4.231606314372925E-6</v>
      </c>
      <c r="AR11" s="44">
        <v>3.4376852939380763E-5</v>
      </c>
      <c r="AS11" s="44">
        <v>2.5289792393398304E-5</v>
      </c>
      <c r="AT11" s="45">
        <v>2.0417018650078268E-6</v>
      </c>
      <c r="AU11" s="29"/>
      <c r="AV11" s="58" t="s">
        <v>2</v>
      </c>
      <c r="AW11" s="113">
        <v>49.6</v>
      </c>
      <c r="AX11" s="44">
        <v>104.38620689655193</v>
      </c>
      <c r="AY11" s="44">
        <v>0.71292230301661907</v>
      </c>
      <c r="AZ11" s="45">
        <v>0.93651265562602803</v>
      </c>
    </row>
    <row r="12" spans="1:52" x14ac:dyDescent="0.25">
      <c r="A12" s="2">
        <v>10</v>
      </c>
      <c r="B12" s="1">
        <v>2</v>
      </c>
      <c r="C12" s="1">
        <v>2</v>
      </c>
      <c r="D12" s="1">
        <v>2</v>
      </c>
      <c r="E12" s="1">
        <v>2</v>
      </c>
      <c r="F12" s="1">
        <v>1</v>
      </c>
      <c r="G12" s="1">
        <v>2</v>
      </c>
      <c r="H12" s="1">
        <v>4</v>
      </c>
      <c r="I12" s="1">
        <v>2</v>
      </c>
      <c r="J12" s="1">
        <v>2</v>
      </c>
      <c r="K12" s="1">
        <v>2</v>
      </c>
      <c r="L12" s="1">
        <v>3</v>
      </c>
      <c r="M12" s="1">
        <v>1</v>
      </c>
      <c r="N12" s="1">
        <v>1</v>
      </c>
      <c r="O12" s="1">
        <v>1</v>
      </c>
      <c r="P12" s="1">
        <v>1</v>
      </c>
      <c r="Q12" s="1">
        <v>1</v>
      </c>
      <c r="R12" s="1">
        <v>1</v>
      </c>
      <c r="S12" s="1">
        <v>2</v>
      </c>
      <c r="T12" s="1">
        <v>1</v>
      </c>
      <c r="U12" s="1">
        <v>1</v>
      </c>
      <c r="V12" s="1">
        <f t="shared" si="0"/>
        <v>34</v>
      </c>
      <c r="X12" s="155"/>
      <c r="Y12" s="46" t="s">
        <v>45</v>
      </c>
      <c r="Z12" s="87">
        <v>30</v>
      </c>
      <c r="AA12" s="88">
        <v>30</v>
      </c>
      <c r="AB12" s="88">
        <v>30</v>
      </c>
      <c r="AC12" s="88">
        <v>30</v>
      </c>
      <c r="AD12" s="88">
        <v>30</v>
      </c>
      <c r="AE12" s="88">
        <v>30</v>
      </c>
      <c r="AF12" s="88">
        <v>30</v>
      </c>
      <c r="AG12" s="88">
        <v>30</v>
      </c>
      <c r="AH12" s="88">
        <v>30</v>
      </c>
      <c r="AI12" s="88">
        <v>30</v>
      </c>
      <c r="AJ12" s="88">
        <v>30</v>
      </c>
      <c r="AK12" s="88">
        <v>30</v>
      </c>
      <c r="AL12" s="88">
        <v>30</v>
      </c>
      <c r="AM12" s="88">
        <v>30</v>
      </c>
      <c r="AN12" s="88">
        <v>30</v>
      </c>
      <c r="AO12" s="88">
        <v>30</v>
      </c>
      <c r="AP12" s="88">
        <v>30</v>
      </c>
      <c r="AQ12" s="88">
        <v>30</v>
      </c>
      <c r="AR12" s="88">
        <v>30</v>
      </c>
      <c r="AS12" s="88">
        <v>30</v>
      </c>
      <c r="AT12" s="89">
        <v>30</v>
      </c>
      <c r="AU12" s="29"/>
      <c r="AV12" s="58" t="s">
        <v>3</v>
      </c>
      <c r="AW12" s="113">
        <v>49.466666666666669</v>
      </c>
      <c r="AX12" s="44">
        <v>106.05057471264386</v>
      </c>
      <c r="AY12" s="44">
        <v>0.57571418433430188</v>
      </c>
      <c r="AZ12" s="45">
        <v>0.93893007505033887</v>
      </c>
    </row>
    <row r="13" spans="1:52" ht="36" x14ac:dyDescent="0.25">
      <c r="A13" s="2">
        <v>11</v>
      </c>
      <c r="B13" s="1">
        <v>3</v>
      </c>
      <c r="C13" s="1">
        <v>3</v>
      </c>
      <c r="D13" s="1">
        <v>3</v>
      </c>
      <c r="E13" s="1">
        <v>4</v>
      </c>
      <c r="F13" s="1">
        <v>4</v>
      </c>
      <c r="G13" s="1">
        <v>3</v>
      </c>
      <c r="H13" s="1">
        <v>3</v>
      </c>
      <c r="I13" s="1">
        <v>4</v>
      </c>
      <c r="J13" s="1">
        <v>3</v>
      </c>
      <c r="K13" s="1">
        <v>4</v>
      </c>
      <c r="L13" s="1">
        <v>4</v>
      </c>
      <c r="M13" s="1">
        <v>3</v>
      </c>
      <c r="N13" s="1">
        <v>3</v>
      </c>
      <c r="O13" s="1">
        <v>3</v>
      </c>
      <c r="P13" s="1">
        <v>4</v>
      </c>
      <c r="Q13" s="1">
        <v>4</v>
      </c>
      <c r="R13" s="1">
        <v>4</v>
      </c>
      <c r="S13" s="1">
        <v>4</v>
      </c>
      <c r="T13" s="1">
        <v>4</v>
      </c>
      <c r="U13" s="1">
        <v>3</v>
      </c>
      <c r="V13" s="1">
        <f t="shared" si="0"/>
        <v>70</v>
      </c>
      <c r="X13" s="155" t="s">
        <v>3</v>
      </c>
      <c r="Y13" s="30" t="s">
        <v>160</v>
      </c>
      <c r="Z13" s="50" t="s">
        <v>166</v>
      </c>
      <c r="AA13" s="52" t="s">
        <v>180</v>
      </c>
      <c r="AB13" s="44">
        <v>0.31814945521501159</v>
      </c>
      <c r="AC13" s="90">
        <v>1</v>
      </c>
      <c r="AD13" s="44">
        <v>0.26830973491191107</v>
      </c>
      <c r="AE13" s="52" t="s">
        <v>203</v>
      </c>
      <c r="AF13" s="52" t="s">
        <v>204</v>
      </c>
      <c r="AG13" s="52" t="s">
        <v>205</v>
      </c>
      <c r="AH13" s="52" t="s">
        <v>206</v>
      </c>
      <c r="AI13" s="44">
        <v>0.34972731899533299</v>
      </c>
      <c r="AJ13" s="44">
        <v>0.15031859025573741</v>
      </c>
      <c r="AK13" s="44">
        <v>0.33465737284727004</v>
      </c>
      <c r="AL13" s="44">
        <v>0.20931191529162577</v>
      </c>
      <c r="AM13" s="44">
        <v>0.34343622606873447</v>
      </c>
      <c r="AN13" s="52" t="s">
        <v>207</v>
      </c>
      <c r="AO13" s="52" t="s">
        <v>208</v>
      </c>
      <c r="AP13" s="52" t="s">
        <v>209</v>
      </c>
      <c r="AQ13" s="52" t="s">
        <v>210</v>
      </c>
      <c r="AR13" s="52" t="s">
        <v>211</v>
      </c>
      <c r="AS13" s="52" t="s">
        <v>186</v>
      </c>
      <c r="AT13" s="91" t="s">
        <v>212</v>
      </c>
      <c r="AU13" s="29"/>
      <c r="AV13" s="58" t="s">
        <v>4</v>
      </c>
      <c r="AW13" s="113">
        <v>50.1</v>
      </c>
      <c r="AX13" s="44">
        <v>107.67931034482775</v>
      </c>
      <c r="AY13" s="44">
        <v>0.50799727039512543</v>
      </c>
      <c r="AZ13" s="45">
        <v>0.93998427286927644</v>
      </c>
    </row>
    <row r="14" spans="1:52" ht="24" x14ac:dyDescent="0.25">
      <c r="A14" s="2">
        <v>12</v>
      </c>
      <c r="B14" s="1">
        <v>2</v>
      </c>
      <c r="C14" s="1">
        <v>2</v>
      </c>
      <c r="D14" s="1">
        <v>2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1">
        <v>2</v>
      </c>
      <c r="N14" s="1">
        <v>2</v>
      </c>
      <c r="O14" s="1">
        <v>2</v>
      </c>
      <c r="P14" s="1">
        <v>2</v>
      </c>
      <c r="Q14" s="1">
        <v>2</v>
      </c>
      <c r="R14" s="1">
        <v>2</v>
      </c>
      <c r="S14" s="1">
        <v>2</v>
      </c>
      <c r="T14" s="1">
        <v>2</v>
      </c>
      <c r="U14" s="1">
        <v>2</v>
      </c>
      <c r="V14" s="1">
        <f t="shared" si="0"/>
        <v>40</v>
      </c>
      <c r="X14" s="156"/>
      <c r="Y14" s="30" t="s">
        <v>161</v>
      </c>
      <c r="Z14" s="43">
        <v>1.1866257383054229E-2</v>
      </c>
      <c r="AA14" s="44">
        <v>2.5554508197847634E-2</v>
      </c>
      <c r="AB14" s="44">
        <v>8.6643900878794422E-2</v>
      </c>
      <c r="AC14" s="67"/>
      <c r="AD14" s="44">
        <v>0.15168969464206161</v>
      </c>
      <c r="AE14" s="44">
        <v>3.5998099688442392E-2</v>
      </c>
      <c r="AF14" s="44">
        <v>1.2283771477952014E-2</v>
      </c>
      <c r="AG14" s="44">
        <v>6.1875357115936643E-4</v>
      </c>
      <c r="AH14" s="44">
        <v>1.2271398382019589E-3</v>
      </c>
      <c r="AI14" s="44">
        <v>5.8164072485407059E-2</v>
      </c>
      <c r="AJ14" s="44">
        <v>0.42785660836164707</v>
      </c>
      <c r="AK14" s="44">
        <v>7.0663665133798251E-2</v>
      </c>
      <c r="AL14" s="44">
        <v>0.26696172540783197</v>
      </c>
      <c r="AM14" s="44">
        <v>6.3152093095637032E-2</v>
      </c>
      <c r="AN14" s="44">
        <v>1.3104141591270421E-2</v>
      </c>
      <c r="AO14" s="44">
        <v>1.6208050050235598E-3</v>
      </c>
      <c r="AP14" s="44">
        <v>5.5597248047495719E-3</v>
      </c>
      <c r="AQ14" s="44">
        <v>2.4983190139823776E-2</v>
      </c>
      <c r="AR14" s="44">
        <v>3.6636379623741971E-2</v>
      </c>
      <c r="AS14" s="44">
        <v>2.81382860030984E-3</v>
      </c>
      <c r="AT14" s="45">
        <v>2.1972096604525436E-4</v>
      </c>
      <c r="AU14" s="29"/>
      <c r="AV14" s="58" t="s">
        <v>5</v>
      </c>
      <c r="AW14" s="113">
        <v>49.56666666666667</v>
      </c>
      <c r="AX14" s="44">
        <v>105.63333333333351</v>
      </c>
      <c r="AY14" s="44">
        <v>0.64151403876854174</v>
      </c>
      <c r="AZ14" s="45">
        <v>0.93774581101160814</v>
      </c>
    </row>
    <row r="15" spans="1:52" x14ac:dyDescent="0.25">
      <c r="A15" s="2">
        <v>13</v>
      </c>
      <c r="B15" s="1">
        <v>2</v>
      </c>
      <c r="C15" s="1">
        <v>2</v>
      </c>
      <c r="D15" s="1">
        <v>3</v>
      </c>
      <c r="E15" s="1">
        <v>3</v>
      </c>
      <c r="F15" s="1">
        <v>2</v>
      </c>
      <c r="G15" s="1">
        <v>2</v>
      </c>
      <c r="H15" s="1">
        <v>3</v>
      </c>
      <c r="I15" s="1">
        <v>3</v>
      </c>
      <c r="J15" s="1">
        <v>2</v>
      </c>
      <c r="K15" s="1">
        <v>2</v>
      </c>
      <c r="L15" s="1">
        <v>3</v>
      </c>
      <c r="M15" s="1">
        <v>2</v>
      </c>
      <c r="N15" s="1">
        <v>2</v>
      </c>
      <c r="O15" s="1">
        <v>3</v>
      </c>
      <c r="P15" s="1">
        <v>2</v>
      </c>
      <c r="Q15" s="1">
        <v>4</v>
      </c>
      <c r="R15" s="1">
        <v>2</v>
      </c>
      <c r="S15" s="1">
        <v>3</v>
      </c>
      <c r="T15" s="1">
        <v>3</v>
      </c>
      <c r="U15" s="1">
        <v>2</v>
      </c>
      <c r="V15" s="1">
        <f t="shared" si="0"/>
        <v>50</v>
      </c>
      <c r="X15" s="155"/>
      <c r="Y15" s="46" t="s">
        <v>45</v>
      </c>
      <c r="Z15" s="87">
        <v>30</v>
      </c>
      <c r="AA15" s="88">
        <v>30</v>
      </c>
      <c r="AB15" s="88">
        <v>30</v>
      </c>
      <c r="AC15" s="88">
        <v>30</v>
      </c>
      <c r="AD15" s="88">
        <v>30</v>
      </c>
      <c r="AE15" s="88">
        <v>30</v>
      </c>
      <c r="AF15" s="88">
        <v>30</v>
      </c>
      <c r="AG15" s="88">
        <v>30</v>
      </c>
      <c r="AH15" s="88">
        <v>30</v>
      </c>
      <c r="AI15" s="88">
        <v>30</v>
      </c>
      <c r="AJ15" s="88">
        <v>30</v>
      </c>
      <c r="AK15" s="88">
        <v>30</v>
      </c>
      <c r="AL15" s="88">
        <v>30</v>
      </c>
      <c r="AM15" s="88">
        <v>30</v>
      </c>
      <c r="AN15" s="88">
        <v>30</v>
      </c>
      <c r="AO15" s="88">
        <v>30</v>
      </c>
      <c r="AP15" s="88">
        <v>30</v>
      </c>
      <c r="AQ15" s="88">
        <v>30</v>
      </c>
      <c r="AR15" s="88">
        <v>30</v>
      </c>
      <c r="AS15" s="88">
        <v>30</v>
      </c>
      <c r="AT15" s="89">
        <v>30</v>
      </c>
      <c r="AU15" s="29"/>
      <c r="AV15" s="58" t="s">
        <v>6</v>
      </c>
      <c r="AW15" s="113">
        <v>49.6</v>
      </c>
      <c r="AX15" s="44">
        <v>108.45517241379331</v>
      </c>
      <c r="AY15" s="44">
        <v>0.48256050945535373</v>
      </c>
      <c r="AZ15" s="45">
        <v>0.940307629262227</v>
      </c>
    </row>
    <row r="16" spans="1:52" ht="36" x14ac:dyDescent="0.25">
      <c r="A16" s="2">
        <v>14</v>
      </c>
      <c r="B16" s="1">
        <v>4</v>
      </c>
      <c r="C16" s="1">
        <v>4</v>
      </c>
      <c r="D16" s="1">
        <v>4</v>
      </c>
      <c r="E16" s="1">
        <v>4</v>
      </c>
      <c r="F16" s="1">
        <v>1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4</v>
      </c>
      <c r="N16" s="1">
        <v>1</v>
      </c>
      <c r="O16" s="1">
        <v>1</v>
      </c>
      <c r="P16" s="1">
        <v>3</v>
      </c>
      <c r="Q16" s="1">
        <v>3</v>
      </c>
      <c r="R16" s="1">
        <v>4</v>
      </c>
      <c r="S16" s="1">
        <v>4</v>
      </c>
      <c r="T16" s="1">
        <v>4</v>
      </c>
      <c r="U16" s="1">
        <v>4</v>
      </c>
      <c r="V16" s="1">
        <f t="shared" si="0"/>
        <v>69</v>
      </c>
      <c r="X16" s="155" t="s">
        <v>4</v>
      </c>
      <c r="Y16" s="30" t="s">
        <v>160</v>
      </c>
      <c r="Z16" s="43">
        <v>0.28880884682313546</v>
      </c>
      <c r="AA16" s="44">
        <v>0.27429896686748229</v>
      </c>
      <c r="AB16" s="44">
        <v>0.21951122467437242</v>
      </c>
      <c r="AC16" s="44">
        <v>0.26830973491191107</v>
      </c>
      <c r="AD16" s="90">
        <v>1</v>
      </c>
      <c r="AE16" s="44">
        <v>0.1516314779270633</v>
      </c>
      <c r="AF16" s="44">
        <v>0.11245161291785276</v>
      </c>
      <c r="AG16" s="52" t="s">
        <v>213</v>
      </c>
      <c r="AH16" s="44">
        <v>0.30410513413309004</v>
      </c>
      <c r="AI16" s="44">
        <v>0.29621504131155246</v>
      </c>
      <c r="AJ16" s="44">
        <v>0.22877476051811677</v>
      </c>
      <c r="AK16" s="52" t="s">
        <v>214</v>
      </c>
      <c r="AL16" s="52" t="s">
        <v>215</v>
      </c>
      <c r="AM16" s="52" t="s">
        <v>216</v>
      </c>
      <c r="AN16" s="52" t="s">
        <v>217</v>
      </c>
      <c r="AO16" s="52" t="s">
        <v>218</v>
      </c>
      <c r="AP16" s="52" t="s">
        <v>204</v>
      </c>
      <c r="AQ16" s="52" t="s">
        <v>176</v>
      </c>
      <c r="AR16" s="52" t="s">
        <v>219</v>
      </c>
      <c r="AS16" s="44">
        <v>0.25783293478662334</v>
      </c>
      <c r="AT16" s="91" t="s">
        <v>220</v>
      </c>
      <c r="AU16" s="29"/>
      <c r="AV16" s="58" t="s">
        <v>7</v>
      </c>
      <c r="AW16" s="113">
        <v>49.333333333333336</v>
      </c>
      <c r="AX16" s="44">
        <v>106.02298850574728</v>
      </c>
      <c r="AY16" s="44">
        <v>0.7548807651837508</v>
      </c>
      <c r="AZ16" s="45">
        <v>0.93633636889274363</v>
      </c>
    </row>
    <row r="17" spans="1:52" ht="24" x14ac:dyDescent="0.25">
      <c r="A17" s="2">
        <v>15</v>
      </c>
      <c r="B17" s="1">
        <v>2</v>
      </c>
      <c r="C17" s="1">
        <v>2</v>
      </c>
      <c r="D17" s="1">
        <v>3</v>
      </c>
      <c r="E17" s="1">
        <v>3</v>
      </c>
      <c r="F17" s="1">
        <v>3</v>
      </c>
      <c r="G17" s="1">
        <v>3</v>
      </c>
      <c r="H17" s="1">
        <v>2</v>
      </c>
      <c r="I17" s="1">
        <v>3</v>
      </c>
      <c r="J17" s="1">
        <v>3</v>
      </c>
      <c r="K17" s="1">
        <v>3</v>
      </c>
      <c r="L17" s="1">
        <v>3</v>
      </c>
      <c r="M17" s="1">
        <v>3</v>
      </c>
      <c r="N17" s="1">
        <v>2</v>
      </c>
      <c r="O17" s="1">
        <v>3</v>
      </c>
      <c r="P17" s="1">
        <v>3</v>
      </c>
      <c r="Q17" s="1">
        <v>4</v>
      </c>
      <c r="R17" s="1">
        <v>3</v>
      </c>
      <c r="S17" s="1">
        <v>3</v>
      </c>
      <c r="T17" s="1">
        <v>3</v>
      </c>
      <c r="U17" s="1">
        <v>3</v>
      </c>
      <c r="V17" s="1">
        <f t="shared" si="0"/>
        <v>57</v>
      </c>
      <c r="X17" s="156"/>
      <c r="Y17" s="30" t="s">
        <v>161</v>
      </c>
      <c r="Z17" s="43">
        <v>0.12165831817283905</v>
      </c>
      <c r="AA17" s="44">
        <v>0.14241340818653142</v>
      </c>
      <c r="AB17" s="44">
        <v>0.24381371152580156</v>
      </c>
      <c r="AC17" s="44">
        <v>0.15168969464206161</v>
      </c>
      <c r="AD17" s="67"/>
      <c r="AE17" s="44">
        <v>0.42378569168435887</v>
      </c>
      <c r="AF17" s="44">
        <v>0.55409643061302005</v>
      </c>
      <c r="AG17" s="44">
        <v>2.2360525505580469E-2</v>
      </c>
      <c r="AH17" s="44">
        <v>0.10229318056382458</v>
      </c>
      <c r="AI17" s="44">
        <v>0.11196951037657524</v>
      </c>
      <c r="AJ17" s="44">
        <v>0.22397970718970289</v>
      </c>
      <c r="AK17" s="44">
        <v>4.3906850077800361E-2</v>
      </c>
      <c r="AL17" s="44">
        <v>2.6181831092847034E-4</v>
      </c>
      <c r="AM17" s="44">
        <v>2.1416584620281869E-4</v>
      </c>
      <c r="AN17" s="44">
        <v>8.3992996245365516E-3</v>
      </c>
      <c r="AO17" s="44">
        <v>2.0127491265336424E-3</v>
      </c>
      <c r="AP17" s="44">
        <v>1.2277425776190135E-2</v>
      </c>
      <c r="AQ17" s="44">
        <v>2.5983606472479871E-2</v>
      </c>
      <c r="AR17" s="44">
        <v>3.3341399939867289E-2</v>
      </c>
      <c r="AS17" s="44">
        <v>0.16894838035388687</v>
      </c>
      <c r="AT17" s="45">
        <v>1.2833676899687673E-3</v>
      </c>
      <c r="AU17" s="29"/>
      <c r="AV17" s="58" t="s">
        <v>8</v>
      </c>
      <c r="AW17" s="113">
        <v>49.56666666666667</v>
      </c>
      <c r="AX17" s="44">
        <v>106.59885057471283</v>
      </c>
      <c r="AY17" s="44">
        <v>0.66887602849938788</v>
      </c>
      <c r="AZ17" s="45">
        <v>0.93744705985246868</v>
      </c>
    </row>
    <row r="18" spans="1:52" x14ac:dyDescent="0.25">
      <c r="A18" s="2">
        <v>16</v>
      </c>
      <c r="B18" s="1">
        <v>2</v>
      </c>
      <c r="C18" s="1">
        <v>2</v>
      </c>
      <c r="D18" s="1">
        <v>3</v>
      </c>
      <c r="E18" s="1">
        <v>3</v>
      </c>
      <c r="F18" s="1">
        <v>3</v>
      </c>
      <c r="G18" s="1">
        <v>3</v>
      </c>
      <c r="H18" s="1">
        <v>3</v>
      </c>
      <c r="I18" s="1">
        <v>3</v>
      </c>
      <c r="J18" s="1">
        <v>3</v>
      </c>
      <c r="K18" s="1">
        <v>2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3</v>
      </c>
      <c r="T18" s="1">
        <v>3</v>
      </c>
      <c r="U18" s="1">
        <v>2</v>
      </c>
      <c r="V18" s="1">
        <f t="shared" si="0"/>
        <v>51</v>
      </c>
      <c r="X18" s="155"/>
      <c r="Y18" s="46" t="s">
        <v>45</v>
      </c>
      <c r="Z18" s="87">
        <v>30</v>
      </c>
      <c r="AA18" s="88">
        <v>30</v>
      </c>
      <c r="AB18" s="88">
        <v>30</v>
      </c>
      <c r="AC18" s="88">
        <v>30</v>
      </c>
      <c r="AD18" s="88">
        <v>30</v>
      </c>
      <c r="AE18" s="88">
        <v>30</v>
      </c>
      <c r="AF18" s="88">
        <v>30</v>
      </c>
      <c r="AG18" s="88">
        <v>30</v>
      </c>
      <c r="AH18" s="88">
        <v>30</v>
      </c>
      <c r="AI18" s="88">
        <v>30</v>
      </c>
      <c r="AJ18" s="88">
        <v>30</v>
      </c>
      <c r="AK18" s="88">
        <v>30</v>
      </c>
      <c r="AL18" s="88">
        <v>30</v>
      </c>
      <c r="AM18" s="88">
        <v>30</v>
      </c>
      <c r="AN18" s="88">
        <v>30</v>
      </c>
      <c r="AO18" s="88">
        <v>30</v>
      </c>
      <c r="AP18" s="88">
        <v>30</v>
      </c>
      <c r="AQ18" s="88">
        <v>30</v>
      </c>
      <c r="AR18" s="88">
        <v>30</v>
      </c>
      <c r="AS18" s="88">
        <v>30</v>
      </c>
      <c r="AT18" s="89">
        <v>30</v>
      </c>
      <c r="AU18" s="29"/>
      <c r="AV18" s="58" t="s">
        <v>9</v>
      </c>
      <c r="AW18" s="113">
        <v>49.666666666666671</v>
      </c>
      <c r="AX18" s="44">
        <v>103.74712643678178</v>
      </c>
      <c r="AY18" s="44">
        <v>0.73703754045847136</v>
      </c>
      <c r="AZ18" s="45">
        <v>0.93606002412782852</v>
      </c>
    </row>
    <row r="19" spans="1:52" ht="36" x14ac:dyDescent="0.25">
      <c r="A19" s="2">
        <v>17</v>
      </c>
      <c r="B19" s="1">
        <v>3</v>
      </c>
      <c r="C19" s="1">
        <v>3</v>
      </c>
      <c r="D19" s="1">
        <v>4</v>
      </c>
      <c r="E19" s="1">
        <v>4</v>
      </c>
      <c r="F19" s="1">
        <v>3</v>
      </c>
      <c r="G19" s="1">
        <v>4</v>
      </c>
      <c r="H19" s="1">
        <v>4</v>
      </c>
      <c r="I19" s="1">
        <v>4</v>
      </c>
      <c r="J19" s="1">
        <v>4</v>
      </c>
      <c r="K19" s="1">
        <v>3</v>
      </c>
      <c r="L19" s="1">
        <v>4</v>
      </c>
      <c r="M19" s="1">
        <v>2</v>
      </c>
      <c r="N19" s="1">
        <v>2</v>
      </c>
      <c r="O19" s="1">
        <v>3</v>
      </c>
      <c r="P19" s="1">
        <v>4</v>
      </c>
      <c r="Q19" s="1">
        <v>4</v>
      </c>
      <c r="R19" s="1">
        <v>4</v>
      </c>
      <c r="S19" s="1">
        <v>4</v>
      </c>
      <c r="T19" s="1">
        <v>4</v>
      </c>
      <c r="U19" s="1">
        <v>4</v>
      </c>
      <c r="V19" s="1">
        <f t="shared" si="0"/>
        <v>71</v>
      </c>
      <c r="X19" s="155" t="s">
        <v>5</v>
      </c>
      <c r="Y19" s="30" t="s">
        <v>160</v>
      </c>
      <c r="Z19" s="50" t="s">
        <v>167</v>
      </c>
      <c r="AA19" s="52" t="s">
        <v>181</v>
      </c>
      <c r="AB19" s="52" t="s">
        <v>193</v>
      </c>
      <c r="AC19" s="52" t="s">
        <v>203</v>
      </c>
      <c r="AD19" s="44">
        <v>0.1516314779270633</v>
      </c>
      <c r="AE19" s="90">
        <v>1</v>
      </c>
      <c r="AF19" s="52" t="s">
        <v>221</v>
      </c>
      <c r="AG19" s="52" t="s">
        <v>222</v>
      </c>
      <c r="AH19" s="52" t="s">
        <v>223</v>
      </c>
      <c r="AI19" s="52" t="s">
        <v>224</v>
      </c>
      <c r="AJ19" s="52" t="s">
        <v>225</v>
      </c>
      <c r="AK19" s="44">
        <v>0.35431371149365593</v>
      </c>
      <c r="AL19" s="44">
        <v>0.13598549963259549</v>
      </c>
      <c r="AM19" s="52" t="s">
        <v>203</v>
      </c>
      <c r="AN19" s="52" t="s">
        <v>226</v>
      </c>
      <c r="AO19" s="52" t="s">
        <v>227</v>
      </c>
      <c r="AP19" s="44">
        <v>0.26135713754867046</v>
      </c>
      <c r="AQ19" s="52" t="s">
        <v>204</v>
      </c>
      <c r="AR19" s="52" t="s">
        <v>228</v>
      </c>
      <c r="AS19" s="52" t="s">
        <v>212</v>
      </c>
      <c r="AT19" s="91" t="s">
        <v>229</v>
      </c>
      <c r="AU19" s="29"/>
      <c r="AV19" s="58" t="s">
        <v>10</v>
      </c>
      <c r="AW19" s="113">
        <v>49.166666666666671</v>
      </c>
      <c r="AX19" s="44">
        <v>106.62643678160939</v>
      </c>
      <c r="AY19" s="44">
        <v>0.60007141740168579</v>
      </c>
      <c r="AZ19" s="45">
        <v>0.93843343694041714</v>
      </c>
    </row>
    <row r="20" spans="1:52" ht="24" x14ac:dyDescent="0.25">
      <c r="A20" s="2">
        <v>18</v>
      </c>
      <c r="B20" s="1">
        <v>2</v>
      </c>
      <c r="C20" s="1">
        <v>2</v>
      </c>
      <c r="D20" s="1">
        <v>3</v>
      </c>
      <c r="E20" s="1">
        <v>3</v>
      </c>
      <c r="F20" s="1">
        <v>3</v>
      </c>
      <c r="G20" s="1">
        <v>3</v>
      </c>
      <c r="H20" s="1">
        <v>2</v>
      </c>
      <c r="I20" s="1">
        <v>3</v>
      </c>
      <c r="J20" s="1">
        <v>2</v>
      </c>
      <c r="K20" s="1">
        <v>3</v>
      </c>
      <c r="L20" s="1">
        <v>3</v>
      </c>
      <c r="M20" s="1">
        <v>3</v>
      </c>
      <c r="N20" s="1">
        <v>2</v>
      </c>
      <c r="O20" s="1">
        <v>2</v>
      </c>
      <c r="P20" s="1">
        <v>2</v>
      </c>
      <c r="Q20" s="1">
        <v>3</v>
      </c>
      <c r="R20" s="1">
        <v>3</v>
      </c>
      <c r="S20" s="1">
        <v>3</v>
      </c>
      <c r="T20" s="1">
        <v>3</v>
      </c>
      <c r="U20" s="1">
        <v>3</v>
      </c>
      <c r="V20" s="1">
        <f t="shared" si="0"/>
        <v>53</v>
      </c>
      <c r="X20" s="156"/>
      <c r="Y20" s="30" t="s">
        <v>161</v>
      </c>
      <c r="Z20" s="43">
        <v>4.4789957571347251E-3</v>
      </c>
      <c r="AA20" s="44">
        <v>6.0056327908743655E-3</v>
      </c>
      <c r="AB20" s="44">
        <v>2.5704633947108685E-5</v>
      </c>
      <c r="AC20" s="44">
        <v>3.5998099688442392E-2</v>
      </c>
      <c r="AD20" s="44">
        <v>0.42378569168435887</v>
      </c>
      <c r="AE20" s="67"/>
      <c r="AF20" s="44">
        <v>1.7787754198478216E-2</v>
      </c>
      <c r="AG20" s="44">
        <v>2.3281205317721051E-4</v>
      </c>
      <c r="AH20" s="44">
        <v>3.0061232343069722E-4</v>
      </c>
      <c r="AI20" s="44">
        <v>2.2211603154766689E-3</v>
      </c>
      <c r="AJ20" s="44">
        <v>1.8389771530052175E-2</v>
      </c>
      <c r="AK20" s="44">
        <v>5.4726755926993727E-2</v>
      </c>
      <c r="AL20" s="44">
        <v>0.47367437280368718</v>
      </c>
      <c r="AM20" s="44">
        <v>3.6275006784092345E-2</v>
      </c>
      <c r="AN20" s="44">
        <v>1.9538695885522119E-4</v>
      </c>
      <c r="AO20" s="44">
        <v>4.5975183875504429E-2</v>
      </c>
      <c r="AP20" s="44">
        <v>0.16299434832126736</v>
      </c>
      <c r="AQ20" s="44">
        <v>1.2383930383783695E-2</v>
      </c>
      <c r="AR20" s="44">
        <v>1.1770104273414152E-2</v>
      </c>
      <c r="AS20" s="44">
        <v>2.2428463425326105E-4</v>
      </c>
      <c r="AT20" s="45">
        <v>3.2277402546349406E-5</v>
      </c>
      <c r="AU20" s="29"/>
      <c r="AV20" s="58" t="s">
        <v>11</v>
      </c>
      <c r="AW20" s="113">
        <v>50</v>
      </c>
      <c r="AX20" s="44">
        <v>102.89655172413811</v>
      </c>
      <c r="AY20" s="44">
        <v>0.67820842598861097</v>
      </c>
      <c r="AZ20" s="45">
        <v>0.93719466785820693</v>
      </c>
    </row>
    <row r="21" spans="1:52" x14ac:dyDescent="0.25">
      <c r="A21" s="2">
        <v>19</v>
      </c>
      <c r="B21" s="1">
        <v>3</v>
      </c>
      <c r="C21" s="1">
        <v>2</v>
      </c>
      <c r="D21" s="1">
        <v>2</v>
      </c>
      <c r="E21" s="1">
        <v>3</v>
      </c>
      <c r="F21" s="1">
        <v>3</v>
      </c>
      <c r="G21" s="1">
        <v>2</v>
      </c>
      <c r="H21" s="1">
        <v>3</v>
      </c>
      <c r="I21" s="1">
        <v>3</v>
      </c>
      <c r="J21" s="1">
        <v>3</v>
      </c>
      <c r="K21" s="1">
        <v>2</v>
      </c>
      <c r="L21" s="1">
        <v>3</v>
      </c>
      <c r="M21" s="1">
        <v>2</v>
      </c>
      <c r="N21" s="1">
        <v>3</v>
      </c>
      <c r="O21" s="1">
        <v>2</v>
      </c>
      <c r="P21" s="1">
        <v>2</v>
      </c>
      <c r="Q21" s="1">
        <v>4</v>
      </c>
      <c r="R21" s="1">
        <v>3</v>
      </c>
      <c r="S21" s="1">
        <v>3</v>
      </c>
      <c r="T21" s="1">
        <v>3</v>
      </c>
      <c r="U21" s="1">
        <v>2</v>
      </c>
      <c r="V21" s="1">
        <f t="shared" si="0"/>
        <v>53</v>
      </c>
      <c r="X21" s="155"/>
      <c r="Y21" s="46" t="s">
        <v>45</v>
      </c>
      <c r="Z21" s="87">
        <v>30</v>
      </c>
      <c r="AA21" s="88">
        <v>30</v>
      </c>
      <c r="AB21" s="88">
        <v>30</v>
      </c>
      <c r="AC21" s="88">
        <v>30</v>
      </c>
      <c r="AD21" s="88">
        <v>30</v>
      </c>
      <c r="AE21" s="88">
        <v>30</v>
      </c>
      <c r="AF21" s="88">
        <v>30</v>
      </c>
      <c r="AG21" s="88">
        <v>30</v>
      </c>
      <c r="AH21" s="88">
        <v>30</v>
      </c>
      <c r="AI21" s="88">
        <v>30</v>
      </c>
      <c r="AJ21" s="88">
        <v>30</v>
      </c>
      <c r="AK21" s="88">
        <v>30</v>
      </c>
      <c r="AL21" s="88">
        <v>30</v>
      </c>
      <c r="AM21" s="88">
        <v>30</v>
      </c>
      <c r="AN21" s="88">
        <v>30</v>
      </c>
      <c r="AO21" s="88">
        <v>30</v>
      </c>
      <c r="AP21" s="88">
        <v>30</v>
      </c>
      <c r="AQ21" s="88">
        <v>30</v>
      </c>
      <c r="AR21" s="88">
        <v>30</v>
      </c>
      <c r="AS21" s="88">
        <v>30</v>
      </c>
      <c r="AT21" s="89">
        <v>30</v>
      </c>
      <c r="AU21" s="29"/>
      <c r="AV21" s="58" t="s">
        <v>12</v>
      </c>
      <c r="AW21" s="113">
        <v>50.233333333333334</v>
      </c>
      <c r="AX21" s="44">
        <v>106.80574712643694</v>
      </c>
      <c r="AY21" s="44">
        <v>0.483857433675971</v>
      </c>
      <c r="AZ21" s="45">
        <v>0.94085656991781563</v>
      </c>
    </row>
    <row r="22" spans="1:52" ht="36" x14ac:dyDescent="0.25">
      <c r="A22" s="2">
        <v>20</v>
      </c>
      <c r="B22" s="1">
        <v>2</v>
      </c>
      <c r="C22" s="1">
        <v>2</v>
      </c>
      <c r="D22" s="1">
        <v>3</v>
      </c>
      <c r="E22" s="1">
        <v>3</v>
      </c>
      <c r="F22" s="1">
        <v>2</v>
      </c>
      <c r="G22" s="1">
        <v>3</v>
      </c>
      <c r="H22" s="1">
        <v>2</v>
      </c>
      <c r="I22" s="1">
        <v>2</v>
      </c>
      <c r="J22" s="1">
        <v>3</v>
      </c>
      <c r="K22" s="1">
        <v>2</v>
      </c>
      <c r="L22" s="1">
        <v>3</v>
      </c>
      <c r="M22" s="1">
        <v>2</v>
      </c>
      <c r="N22" s="1">
        <v>2</v>
      </c>
      <c r="O22" s="1">
        <v>2</v>
      </c>
      <c r="P22" s="1">
        <v>3</v>
      </c>
      <c r="Q22" s="1">
        <v>4</v>
      </c>
      <c r="R22" s="1">
        <v>2</v>
      </c>
      <c r="S22" s="1">
        <v>3</v>
      </c>
      <c r="T22" s="1">
        <v>3</v>
      </c>
      <c r="U22" s="1">
        <v>2</v>
      </c>
      <c r="V22" s="1">
        <f t="shared" si="0"/>
        <v>50</v>
      </c>
      <c r="X22" s="155" t="s">
        <v>6</v>
      </c>
      <c r="Y22" s="30" t="s">
        <v>160</v>
      </c>
      <c r="Z22" s="50" t="s">
        <v>168</v>
      </c>
      <c r="AA22" s="52" t="s">
        <v>182</v>
      </c>
      <c r="AB22" s="44">
        <v>0.34843903043864644</v>
      </c>
      <c r="AC22" s="52" t="s">
        <v>204</v>
      </c>
      <c r="AD22" s="44">
        <v>0.11245161291785276</v>
      </c>
      <c r="AE22" s="52" t="s">
        <v>221</v>
      </c>
      <c r="AF22" s="90">
        <v>1</v>
      </c>
      <c r="AG22" s="52" t="s">
        <v>230</v>
      </c>
      <c r="AH22" s="52" t="s">
        <v>231</v>
      </c>
      <c r="AI22" s="44">
        <v>0.2517942813966545</v>
      </c>
      <c r="AJ22" s="44">
        <v>0.20812567258846543</v>
      </c>
      <c r="AK22" s="44">
        <v>0.2358895486732952</v>
      </c>
      <c r="AL22" s="44">
        <v>0.30561327577050007</v>
      </c>
      <c r="AM22" s="44">
        <v>0.26769415407707908</v>
      </c>
      <c r="AN22" s="44">
        <v>0.25843339214421485</v>
      </c>
      <c r="AO22" s="44">
        <v>0.20985532515054831</v>
      </c>
      <c r="AP22" s="44">
        <v>0.24857478080250481</v>
      </c>
      <c r="AQ22" s="44">
        <v>0.32875077232991495</v>
      </c>
      <c r="AR22" s="44">
        <v>9.2436974789915943E-2</v>
      </c>
      <c r="AS22" s="44">
        <v>0.29690079256390295</v>
      </c>
      <c r="AT22" s="91" t="s">
        <v>232</v>
      </c>
      <c r="AU22" s="29"/>
      <c r="AV22" s="58" t="s">
        <v>13</v>
      </c>
      <c r="AW22" s="113">
        <v>50.233333333333334</v>
      </c>
      <c r="AX22" s="44">
        <v>108.5988505747128</v>
      </c>
      <c r="AY22" s="44">
        <v>0.53652041051884924</v>
      </c>
      <c r="AZ22" s="45">
        <v>0.93939875036603482</v>
      </c>
    </row>
    <row r="23" spans="1:52" ht="24" x14ac:dyDescent="0.25">
      <c r="A23" s="2">
        <v>21</v>
      </c>
      <c r="B23" s="1">
        <v>3</v>
      </c>
      <c r="C23" s="1">
        <v>3</v>
      </c>
      <c r="D23" s="1">
        <v>1</v>
      </c>
      <c r="E23" s="1">
        <v>4</v>
      </c>
      <c r="F23" s="1">
        <v>2</v>
      </c>
      <c r="G23" s="1">
        <v>3</v>
      </c>
      <c r="H23" s="1">
        <v>4</v>
      </c>
      <c r="I23" s="1">
        <v>4</v>
      </c>
      <c r="J23" s="1">
        <v>4</v>
      </c>
      <c r="K23" s="1">
        <v>1</v>
      </c>
      <c r="L23" s="1">
        <v>1</v>
      </c>
      <c r="M23" s="1">
        <v>2</v>
      </c>
      <c r="N23" s="1">
        <v>3</v>
      </c>
      <c r="O23" s="1">
        <v>3</v>
      </c>
      <c r="P23" s="1">
        <v>1</v>
      </c>
      <c r="Q23" s="1">
        <v>4</v>
      </c>
      <c r="R23" s="1">
        <v>1</v>
      </c>
      <c r="S23" s="1">
        <v>1</v>
      </c>
      <c r="T23" s="1">
        <v>1</v>
      </c>
      <c r="U23" s="1">
        <v>1</v>
      </c>
      <c r="V23" s="1">
        <f t="shared" si="0"/>
        <v>47</v>
      </c>
      <c r="X23" s="156"/>
      <c r="Y23" s="30" t="s">
        <v>161</v>
      </c>
      <c r="Z23" s="43">
        <v>2.4794454936087477E-4</v>
      </c>
      <c r="AA23" s="44">
        <v>8.3113341184933186E-5</v>
      </c>
      <c r="AB23" s="44">
        <v>5.9159460480067406E-2</v>
      </c>
      <c r="AC23" s="44">
        <v>1.2283771477952014E-2</v>
      </c>
      <c r="AD23" s="44">
        <v>0.55409643061302005</v>
      </c>
      <c r="AE23" s="44">
        <v>1.7787754198478216E-2</v>
      </c>
      <c r="AF23" s="67"/>
      <c r="AG23" s="44">
        <v>7.856148566021357E-4</v>
      </c>
      <c r="AH23" s="44">
        <v>2.0815236305336411E-4</v>
      </c>
      <c r="AI23" s="44">
        <v>0.17950605711201079</v>
      </c>
      <c r="AJ23" s="44">
        <v>0.26974365108387161</v>
      </c>
      <c r="AK23" s="44">
        <v>0.20950771766481974</v>
      </c>
      <c r="AL23" s="44">
        <v>0.10051752097607267</v>
      </c>
      <c r="AM23" s="44">
        <v>0.15266719187339858</v>
      </c>
      <c r="AN23" s="44">
        <v>0.16792318188351868</v>
      </c>
      <c r="AO23" s="44">
        <v>0.26569359600560816</v>
      </c>
      <c r="AP23" s="44">
        <v>0.18532045345574363</v>
      </c>
      <c r="AQ23" s="44">
        <v>7.609505777703425E-2</v>
      </c>
      <c r="AR23" s="44">
        <v>0.62708971462991947</v>
      </c>
      <c r="AS23" s="44">
        <v>0.11110240340575074</v>
      </c>
      <c r="AT23" s="45">
        <v>2.3561489672173806E-3</v>
      </c>
      <c r="AU23" s="29"/>
      <c r="AV23" s="58" t="s">
        <v>14</v>
      </c>
      <c r="AW23" s="113">
        <v>49.966666666666669</v>
      </c>
      <c r="AX23" s="44">
        <v>101.34367816091972</v>
      </c>
      <c r="AY23" s="44">
        <v>0.79816491367948461</v>
      </c>
      <c r="AZ23" s="45">
        <v>0.93477047236305055</v>
      </c>
    </row>
    <row r="24" spans="1:52" x14ac:dyDescent="0.25">
      <c r="A24" s="2">
        <v>22</v>
      </c>
      <c r="B24" s="1">
        <v>3</v>
      </c>
      <c r="C24" s="1">
        <v>3</v>
      </c>
      <c r="D24" s="1">
        <v>3</v>
      </c>
      <c r="E24" s="1">
        <v>2</v>
      </c>
      <c r="F24" s="1">
        <v>3</v>
      </c>
      <c r="G24" s="1">
        <v>4</v>
      </c>
      <c r="H24" s="1">
        <v>3</v>
      </c>
      <c r="I24" s="1">
        <v>3</v>
      </c>
      <c r="J24" s="1">
        <v>3</v>
      </c>
      <c r="K24" s="1">
        <v>3</v>
      </c>
      <c r="L24" s="1">
        <v>4</v>
      </c>
      <c r="M24" s="1">
        <v>4</v>
      </c>
      <c r="N24" s="1">
        <v>4</v>
      </c>
      <c r="O24" s="1">
        <v>3</v>
      </c>
      <c r="P24" s="1">
        <v>3</v>
      </c>
      <c r="Q24" s="1">
        <v>3</v>
      </c>
      <c r="R24" s="1">
        <v>3</v>
      </c>
      <c r="S24" s="1">
        <v>3</v>
      </c>
      <c r="T24" s="1">
        <v>3</v>
      </c>
      <c r="U24" s="1">
        <v>3</v>
      </c>
      <c r="V24" s="1">
        <f t="shared" si="0"/>
        <v>63</v>
      </c>
      <c r="X24" s="155"/>
      <c r="Y24" s="46" t="s">
        <v>45</v>
      </c>
      <c r="Z24" s="87">
        <v>30</v>
      </c>
      <c r="AA24" s="88">
        <v>30</v>
      </c>
      <c r="AB24" s="88">
        <v>30</v>
      </c>
      <c r="AC24" s="88">
        <v>30</v>
      </c>
      <c r="AD24" s="88">
        <v>30</v>
      </c>
      <c r="AE24" s="88">
        <v>30</v>
      </c>
      <c r="AF24" s="88">
        <v>30</v>
      </c>
      <c r="AG24" s="88">
        <v>30</v>
      </c>
      <c r="AH24" s="88">
        <v>30</v>
      </c>
      <c r="AI24" s="88">
        <v>30</v>
      </c>
      <c r="AJ24" s="88">
        <v>30</v>
      </c>
      <c r="AK24" s="88">
        <v>30</v>
      </c>
      <c r="AL24" s="88">
        <v>30</v>
      </c>
      <c r="AM24" s="88">
        <v>30</v>
      </c>
      <c r="AN24" s="88">
        <v>30</v>
      </c>
      <c r="AO24" s="88">
        <v>30</v>
      </c>
      <c r="AP24" s="88">
        <v>30</v>
      </c>
      <c r="AQ24" s="88">
        <v>30</v>
      </c>
      <c r="AR24" s="88">
        <v>30</v>
      </c>
      <c r="AS24" s="88">
        <v>30</v>
      </c>
      <c r="AT24" s="89">
        <v>30</v>
      </c>
      <c r="AU24" s="29"/>
      <c r="AV24" s="58" t="s">
        <v>15</v>
      </c>
      <c r="AW24" s="113">
        <v>49.266666666666666</v>
      </c>
      <c r="AX24" s="44">
        <v>108.06436781609214</v>
      </c>
      <c r="AY24" s="44">
        <v>0.4752934162688543</v>
      </c>
      <c r="AZ24" s="45">
        <v>0.94056449020497723</v>
      </c>
    </row>
    <row r="25" spans="1:52" ht="36" x14ac:dyDescent="0.25">
      <c r="A25" s="2">
        <v>23</v>
      </c>
      <c r="B25" s="1">
        <v>1</v>
      </c>
      <c r="C25" s="1">
        <v>1</v>
      </c>
      <c r="D25" s="1">
        <v>1</v>
      </c>
      <c r="E25" s="1">
        <v>3</v>
      </c>
      <c r="F25" s="1">
        <v>1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1</v>
      </c>
      <c r="N25" s="1">
        <v>1</v>
      </c>
      <c r="O25" s="1">
        <v>1</v>
      </c>
      <c r="P25" s="1">
        <v>1</v>
      </c>
      <c r="Q25" s="1">
        <v>3</v>
      </c>
      <c r="R25" s="1">
        <v>2</v>
      </c>
      <c r="S25" s="1">
        <v>2</v>
      </c>
      <c r="T25" s="1">
        <v>3</v>
      </c>
      <c r="U25" s="1">
        <v>3</v>
      </c>
      <c r="V25" s="1">
        <f t="shared" si="0"/>
        <v>36</v>
      </c>
      <c r="X25" s="155" t="s">
        <v>7</v>
      </c>
      <c r="Y25" s="30" t="s">
        <v>160</v>
      </c>
      <c r="Z25" s="50" t="s">
        <v>169</v>
      </c>
      <c r="AA25" s="52" t="s">
        <v>183</v>
      </c>
      <c r="AB25" s="52" t="s">
        <v>194</v>
      </c>
      <c r="AC25" s="52" t="s">
        <v>205</v>
      </c>
      <c r="AD25" s="52" t="s">
        <v>213</v>
      </c>
      <c r="AE25" s="52" t="s">
        <v>222</v>
      </c>
      <c r="AF25" s="52" t="s">
        <v>230</v>
      </c>
      <c r="AG25" s="90">
        <v>1</v>
      </c>
      <c r="AH25" s="52" t="s">
        <v>233</v>
      </c>
      <c r="AI25" s="52" t="s">
        <v>234</v>
      </c>
      <c r="AJ25" s="44">
        <v>0.35897907930886908</v>
      </c>
      <c r="AK25" s="52" t="s">
        <v>165</v>
      </c>
      <c r="AL25" s="52" t="s">
        <v>235</v>
      </c>
      <c r="AM25" s="52" t="s">
        <v>236</v>
      </c>
      <c r="AN25" s="52" t="s">
        <v>237</v>
      </c>
      <c r="AO25" s="52" t="s">
        <v>238</v>
      </c>
      <c r="AP25" s="52" t="s">
        <v>174</v>
      </c>
      <c r="AQ25" s="52" t="s">
        <v>239</v>
      </c>
      <c r="AR25" s="52" t="s">
        <v>240</v>
      </c>
      <c r="AS25" s="52" t="s">
        <v>241</v>
      </c>
      <c r="AT25" s="91" t="s">
        <v>242</v>
      </c>
      <c r="AU25" s="29"/>
      <c r="AV25" s="58" t="s">
        <v>16</v>
      </c>
      <c r="AW25" s="113">
        <v>49.833333333333336</v>
      </c>
      <c r="AX25" s="44">
        <v>102.00574712643694</v>
      </c>
      <c r="AY25" s="44">
        <v>0.71545305914651824</v>
      </c>
      <c r="AZ25" s="45">
        <v>0.93645839202208592</v>
      </c>
    </row>
    <row r="26" spans="1:52" ht="24" x14ac:dyDescent="0.25">
      <c r="A26" s="2">
        <v>24</v>
      </c>
      <c r="B26" s="1">
        <v>2</v>
      </c>
      <c r="C26" s="1">
        <v>2</v>
      </c>
      <c r="D26" s="1">
        <v>4</v>
      </c>
      <c r="E26" s="1">
        <v>4</v>
      </c>
      <c r="F26" s="1">
        <v>2</v>
      </c>
      <c r="G26" s="1">
        <v>4</v>
      </c>
      <c r="H26" s="1">
        <v>3</v>
      </c>
      <c r="I26" s="1">
        <v>3</v>
      </c>
      <c r="J26" s="1">
        <v>3</v>
      </c>
      <c r="K26" s="1">
        <v>4</v>
      </c>
      <c r="L26" s="1">
        <v>4</v>
      </c>
      <c r="M26" s="1">
        <v>3</v>
      </c>
      <c r="N26" s="1">
        <v>2</v>
      </c>
      <c r="O26" s="1">
        <v>2</v>
      </c>
      <c r="P26" s="1">
        <v>3</v>
      </c>
      <c r="Q26" s="1">
        <v>3</v>
      </c>
      <c r="R26" s="1">
        <v>3</v>
      </c>
      <c r="S26" s="1">
        <v>3</v>
      </c>
      <c r="T26" s="1">
        <v>4</v>
      </c>
      <c r="U26" s="1">
        <v>4</v>
      </c>
      <c r="V26" s="1">
        <f t="shared" si="0"/>
        <v>62</v>
      </c>
      <c r="X26" s="156"/>
      <c r="Y26" s="30" t="s">
        <v>161</v>
      </c>
      <c r="Z26" s="43">
        <v>3.9052961974290334E-6</v>
      </c>
      <c r="AA26" s="44">
        <v>1.5658046152484636E-4</v>
      </c>
      <c r="AB26" s="44">
        <v>7.5400523824835234E-3</v>
      </c>
      <c r="AC26" s="44">
        <v>6.1875357115936643E-4</v>
      </c>
      <c r="AD26" s="44">
        <v>2.2360525505580469E-2</v>
      </c>
      <c r="AE26" s="44">
        <v>2.3281205317721051E-4</v>
      </c>
      <c r="AF26" s="44">
        <v>7.856148566021357E-4</v>
      </c>
      <c r="AG26" s="67"/>
      <c r="AH26" s="44">
        <v>1.0819936766690054E-5</v>
      </c>
      <c r="AI26" s="44">
        <v>9.1551444439546409E-3</v>
      </c>
      <c r="AJ26" s="44">
        <v>5.1396552894894601E-2</v>
      </c>
      <c r="AK26" s="44">
        <v>9.6240957518161172E-3</v>
      </c>
      <c r="AL26" s="44">
        <v>4.8300392575077462E-2</v>
      </c>
      <c r="AM26" s="44">
        <v>1.0857169696487934E-3</v>
      </c>
      <c r="AN26" s="44">
        <v>4.2798256376460004E-4</v>
      </c>
      <c r="AO26" s="44">
        <v>1.7865833532981856E-3</v>
      </c>
      <c r="AP26" s="44">
        <v>2.8442265856846508E-2</v>
      </c>
      <c r="AQ26" s="44">
        <v>1.4503181931982809E-2</v>
      </c>
      <c r="AR26" s="44">
        <v>1.6336925609434005E-2</v>
      </c>
      <c r="AS26" s="44">
        <v>4.9388524178821331E-3</v>
      </c>
      <c r="AT26" s="45">
        <v>3.7550077575990454E-7</v>
      </c>
      <c r="AU26" s="29"/>
      <c r="AV26" s="58" t="s">
        <v>17</v>
      </c>
      <c r="AW26" s="113">
        <v>49.56666666666667</v>
      </c>
      <c r="AX26" s="44">
        <v>104.46091954023007</v>
      </c>
      <c r="AY26" s="44">
        <v>0.76922805454599275</v>
      </c>
      <c r="AZ26" s="45">
        <v>0.93572669510434303</v>
      </c>
    </row>
    <row r="27" spans="1:52" x14ac:dyDescent="0.25">
      <c r="A27" s="2">
        <v>25</v>
      </c>
      <c r="B27" s="1">
        <v>3</v>
      </c>
      <c r="C27" s="1">
        <v>3</v>
      </c>
      <c r="D27" s="1">
        <v>3</v>
      </c>
      <c r="E27" s="1">
        <v>3</v>
      </c>
      <c r="F27" s="1">
        <v>3</v>
      </c>
      <c r="G27" s="1">
        <v>2</v>
      </c>
      <c r="H27" s="1">
        <v>3</v>
      </c>
      <c r="I27" s="1">
        <v>3</v>
      </c>
      <c r="J27" s="1">
        <v>3</v>
      </c>
      <c r="K27" s="1">
        <v>3</v>
      </c>
      <c r="L27" s="1">
        <v>3</v>
      </c>
      <c r="M27" s="1">
        <v>3</v>
      </c>
      <c r="N27" s="1">
        <v>3</v>
      </c>
      <c r="O27" s="1">
        <v>3</v>
      </c>
      <c r="P27" s="1">
        <v>3</v>
      </c>
      <c r="Q27" s="1">
        <v>3</v>
      </c>
      <c r="R27" s="1">
        <v>3</v>
      </c>
      <c r="S27" s="1">
        <v>3</v>
      </c>
      <c r="T27" s="1">
        <v>3</v>
      </c>
      <c r="U27" s="1">
        <v>3</v>
      </c>
      <c r="V27" s="1">
        <f t="shared" si="0"/>
        <v>59</v>
      </c>
      <c r="X27" s="155"/>
      <c r="Y27" s="46" t="s">
        <v>45</v>
      </c>
      <c r="Z27" s="87">
        <v>30</v>
      </c>
      <c r="AA27" s="88">
        <v>30</v>
      </c>
      <c r="AB27" s="88">
        <v>30</v>
      </c>
      <c r="AC27" s="88">
        <v>30</v>
      </c>
      <c r="AD27" s="88">
        <v>30</v>
      </c>
      <c r="AE27" s="88">
        <v>30</v>
      </c>
      <c r="AF27" s="88">
        <v>30</v>
      </c>
      <c r="AG27" s="88">
        <v>30</v>
      </c>
      <c r="AH27" s="88">
        <v>30</v>
      </c>
      <c r="AI27" s="88">
        <v>30</v>
      </c>
      <c r="AJ27" s="88">
        <v>30</v>
      </c>
      <c r="AK27" s="88">
        <v>30</v>
      </c>
      <c r="AL27" s="88">
        <v>30</v>
      </c>
      <c r="AM27" s="88">
        <v>30</v>
      </c>
      <c r="AN27" s="88">
        <v>30</v>
      </c>
      <c r="AO27" s="88">
        <v>30</v>
      </c>
      <c r="AP27" s="88">
        <v>30</v>
      </c>
      <c r="AQ27" s="88">
        <v>30</v>
      </c>
      <c r="AR27" s="88">
        <v>30</v>
      </c>
      <c r="AS27" s="88">
        <v>30</v>
      </c>
      <c r="AT27" s="89">
        <v>30</v>
      </c>
      <c r="AU27" s="29"/>
      <c r="AV27" s="58" t="s">
        <v>18</v>
      </c>
      <c r="AW27" s="113">
        <v>49.400000000000006</v>
      </c>
      <c r="AX27" s="44">
        <v>105.62758620689675</v>
      </c>
      <c r="AY27" s="44">
        <v>0.67495124930668415</v>
      </c>
      <c r="AZ27" s="45">
        <v>0.93722251240532806</v>
      </c>
    </row>
    <row r="28" spans="1:52" ht="36.75" thickBot="1" x14ac:dyDescent="0.3">
      <c r="A28" s="2">
        <v>26</v>
      </c>
      <c r="B28" s="1">
        <v>2</v>
      </c>
      <c r="C28" s="1">
        <v>3</v>
      </c>
      <c r="D28" s="1">
        <v>3</v>
      </c>
      <c r="E28" s="1">
        <v>2</v>
      </c>
      <c r="F28" s="1">
        <v>2</v>
      </c>
      <c r="G28" s="1">
        <v>3</v>
      </c>
      <c r="H28" s="1">
        <v>3</v>
      </c>
      <c r="I28" s="1">
        <v>3</v>
      </c>
      <c r="J28" s="1">
        <v>3</v>
      </c>
      <c r="K28" s="1">
        <v>3</v>
      </c>
      <c r="L28" s="1">
        <v>4</v>
      </c>
      <c r="M28" s="1">
        <v>1</v>
      </c>
      <c r="N28" s="1">
        <v>1</v>
      </c>
      <c r="O28" s="1">
        <v>2</v>
      </c>
      <c r="P28" s="1">
        <v>3</v>
      </c>
      <c r="Q28" s="1">
        <v>3</v>
      </c>
      <c r="R28" s="1">
        <v>1</v>
      </c>
      <c r="S28" s="1">
        <v>3</v>
      </c>
      <c r="T28" s="1">
        <v>3</v>
      </c>
      <c r="U28" s="1">
        <v>2</v>
      </c>
      <c r="V28" s="1">
        <f t="shared" si="0"/>
        <v>50</v>
      </c>
      <c r="X28" s="155" t="s">
        <v>8</v>
      </c>
      <c r="Y28" s="30" t="s">
        <v>160</v>
      </c>
      <c r="Z28" s="50" t="s">
        <v>170</v>
      </c>
      <c r="AA28" s="52" t="s">
        <v>184</v>
      </c>
      <c r="AB28" s="52" t="s">
        <v>195</v>
      </c>
      <c r="AC28" s="52" t="s">
        <v>206</v>
      </c>
      <c r="AD28" s="44">
        <v>0.30410513413309004</v>
      </c>
      <c r="AE28" s="52" t="s">
        <v>223</v>
      </c>
      <c r="AF28" s="52" t="s">
        <v>231</v>
      </c>
      <c r="AG28" s="52" t="s">
        <v>233</v>
      </c>
      <c r="AH28" s="90">
        <v>1</v>
      </c>
      <c r="AI28" s="44">
        <v>0.35874241016463393</v>
      </c>
      <c r="AJ28" s="44">
        <v>0.21541728584100045</v>
      </c>
      <c r="AK28" s="44">
        <v>0.34879122861185607</v>
      </c>
      <c r="AL28" s="52" t="s">
        <v>243</v>
      </c>
      <c r="AM28" s="52" t="s">
        <v>190</v>
      </c>
      <c r="AN28" s="52" t="s">
        <v>244</v>
      </c>
      <c r="AO28" s="52" t="s">
        <v>245</v>
      </c>
      <c r="AP28" s="44">
        <v>0.35207217844536509</v>
      </c>
      <c r="AQ28" s="44">
        <v>0.30468329712071451</v>
      </c>
      <c r="AR28" s="44">
        <v>0.24262201350747381</v>
      </c>
      <c r="AS28" s="52" t="s">
        <v>213</v>
      </c>
      <c r="AT28" s="91" t="s">
        <v>246</v>
      </c>
      <c r="AU28" s="29"/>
      <c r="AV28" s="59" t="s">
        <v>19</v>
      </c>
      <c r="AW28" s="114">
        <v>49.900000000000006</v>
      </c>
      <c r="AX28" s="54">
        <v>102.98965517241396</v>
      </c>
      <c r="AY28" s="54">
        <v>0.72956022204630533</v>
      </c>
      <c r="AZ28" s="61">
        <v>0.93613538539376451</v>
      </c>
    </row>
    <row r="29" spans="1:52" ht="24.75" thickTop="1" x14ac:dyDescent="0.25">
      <c r="A29" s="2">
        <v>27</v>
      </c>
      <c r="B29" s="1">
        <v>3</v>
      </c>
      <c r="C29" s="1">
        <v>3</v>
      </c>
      <c r="D29" s="1">
        <v>3</v>
      </c>
      <c r="E29" s="1">
        <v>2</v>
      </c>
      <c r="F29" s="1">
        <v>3</v>
      </c>
      <c r="G29" s="1">
        <v>3</v>
      </c>
      <c r="H29" s="1">
        <v>3</v>
      </c>
      <c r="I29" s="1">
        <v>3</v>
      </c>
      <c r="J29" s="1">
        <v>3</v>
      </c>
      <c r="K29" s="1">
        <v>3</v>
      </c>
      <c r="L29" s="1">
        <v>3</v>
      </c>
      <c r="M29" s="1">
        <v>2</v>
      </c>
      <c r="N29" s="1">
        <v>3</v>
      </c>
      <c r="O29" s="1">
        <v>2</v>
      </c>
      <c r="P29" s="1">
        <v>2</v>
      </c>
      <c r="Q29" s="1">
        <v>3</v>
      </c>
      <c r="R29" s="1">
        <v>3</v>
      </c>
      <c r="S29" s="1">
        <v>3</v>
      </c>
      <c r="T29" s="1">
        <v>3</v>
      </c>
      <c r="U29" s="1">
        <v>2</v>
      </c>
      <c r="V29" s="1">
        <f t="shared" si="0"/>
        <v>55</v>
      </c>
      <c r="X29" s="156"/>
      <c r="Y29" s="30" t="s">
        <v>161</v>
      </c>
      <c r="Z29" s="43">
        <v>3.0469566663331279E-7</v>
      </c>
      <c r="AA29" s="44">
        <v>1.1457328574658213E-6</v>
      </c>
      <c r="AB29" s="44">
        <v>2.9891188094529657E-2</v>
      </c>
      <c r="AC29" s="44">
        <v>1.2271398382019589E-3</v>
      </c>
      <c r="AD29" s="44">
        <v>0.10229318056382458</v>
      </c>
      <c r="AE29" s="44">
        <v>3.0061232343069722E-4</v>
      </c>
      <c r="AF29" s="44">
        <v>2.0815236305336411E-4</v>
      </c>
      <c r="AG29" s="44">
        <v>1.0819936766690054E-5</v>
      </c>
      <c r="AH29" s="67"/>
      <c r="AI29" s="44">
        <v>5.1561535882424146E-2</v>
      </c>
      <c r="AJ29" s="44">
        <v>0.25293950110945002</v>
      </c>
      <c r="AK29" s="44">
        <v>5.888601952991239E-2</v>
      </c>
      <c r="AL29" s="44">
        <v>3.5840799473322769E-2</v>
      </c>
      <c r="AM29" s="44">
        <v>1.5621752052179142E-2</v>
      </c>
      <c r="AN29" s="44">
        <v>4.194929372631101E-4</v>
      </c>
      <c r="AO29" s="44">
        <v>2.1373394057736726E-2</v>
      </c>
      <c r="AP29" s="44">
        <v>5.6386121617768438E-2</v>
      </c>
      <c r="AQ29" s="44">
        <v>0.10160969484370147</v>
      </c>
      <c r="AR29" s="44">
        <v>0.19641524450650977</v>
      </c>
      <c r="AS29" s="44">
        <v>2.2164114481963725E-2</v>
      </c>
      <c r="AT29" s="45">
        <v>1.4820567302322101E-5</v>
      </c>
      <c r="AU29" s="29"/>
    </row>
    <row r="30" spans="1:52" x14ac:dyDescent="0.25">
      <c r="A30" s="2">
        <v>28</v>
      </c>
      <c r="B30" s="1">
        <v>2</v>
      </c>
      <c r="C30" s="1">
        <v>2</v>
      </c>
      <c r="D30" s="1">
        <v>3</v>
      </c>
      <c r="E30" s="1">
        <v>3</v>
      </c>
      <c r="F30" s="1">
        <v>2</v>
      </c>
      <c r="G30" s="1">
        <v>2</v>
      </c>
      <c r="H30" s="1">
        <v>3</v>
      </c>
      <c r="I30" s="1">
        <v>3</v>
      </c>
      <c r="J30" s="1">
        <v>2</v>
      </c>
      <c r="K30" s="1">
        <v>2</v>
      </c>
      <c r="L30" s="1">
        <v>3</v>
      </c>
      <c r="M30" s="1">
        <v>3</v>
      </c>
      <c r="N30" s="1">
        <v>3</v>
      </c>
      <c r="O30" s="1">
        <v>2</v>
      </c>
      <c r="P30" s="1">
        <v>2</v>
      </c>
      <c r="Q30" s="1">
        <v>3</v>
      </c>
      <c r="R30" s="1">
        <v>3</v>
      </c>
      <c r="S30" s="1">
        <v>3</v>
      </c>
      <c r="T30" s="1">
        <v>3</v>
      </c>
      <c r="U30" s="1">
        <v>3</v>
      </c>
      <c r="V30" s="1">
        <f t="shared" si="0"/>
        <v>52</v>
      </c>
      <c r="X30" s="155"/>
      <c r="Y30" s="46" t="s">
        <v>45</v>
      </c>
      <c r="Z30" s="87">
        <v>30</v>
      </c>
      <c r="AA30" s="88">
        <v>30</v>
      </c>
      <c r="AB30" s="88">
        <v>30</v>
      </c>
      <c r="AC30" s="88">
        <v>30</v>
      </c>
      <c r="AD30" s="88">
        <v>30</v>
      </c>
      <c r="AE30" s="88">
        <v>30</v>
      </c>
      <c r="AF30" s="88">
        <v>30</v>
      </c>
      <c r="AG30" s="88">
        <v>30</v>
      </c>
      <c r="AH30" s="88">
        <v>30</v>
      </c>
      <c r="AI30" s="88">
        <v>30</v>
      </c>
      <c r="AJ30" s="88">
        <v>30</v>
      </c>
      <c r="AK30" s="88">
        <v>30</v>
      </c>
      <c r="AL30" s="88">
        <v>30</v>
      </c>
      <c r="AM30" s="88">
        <v>30</v>
      </c>
      <c r="AN30" s="88">
        <v>30</v>
      </c>
      <c r="AO30" s="88">
        <v>30</v>
      </c>
      <c r="AP30" s="88">
        <v>30</v>
      </c>
      <c r="AQ30" s="88">
        <v>30</v>
      </c>
      <c r="AR30" s="88">
        <v>30</v>
      </c>
      <c r="AS30" s="88">
        <v>30</v>
      </c>
      <c r="AT30" s="89">
        <v>30</v>
      </c>
      <c r="AU30" s="29"/>
    </row>
    <row r="31" spans="1:52" ht="36" x14ac:dyDescent="0.25">
      <c r="A31" s="2">
        <v>29</v>
      </c>
      <c r="B31" s="1">
        <v>1</v>
      </c>
      <c r="C31" s="1">
        <v>1</v>
      </c>
      <c r="D31" s="1">
        <v>1</v>
      </c>
      <c r="E31" s="1">
        <v>1</v>
      </c>
      <c r="F31" s="1">
        <v>2</v>
      </c>
      <c r="G31" s="1">
        <v>1</v>
      </c>
      <c r="H31" s="1">
        <v>1</v>
      </c>
      <c r="I31" s="1">
        <v>2</v>
      </c>
      <c r="J31" s="1">
        <v>2</v>
      </c>
      <c r="K31" s="1">
        <v>1</v>
      </c>
      <c r="L31" s="1">
        <v>2</v>
      </c>
      <c r="M31" s="1">
        <v>1</v>
      </c>
      <c r="N31" s="1">
        <v>1</v>
      </c>
      <c r="O31" s="1">
        <v>1</v>
      </c>
      <c r="P31" s="1">
        <v>1</v>
      </c>
      <c r="Q31" s="1">
        <v>2</v>
      </c>
      <c r="R31" s="1">
        <v>1</v>
      </c>
      <c r="S31" s="1">
        <v>1</v>
      </c>
      <c r="T31" s="1">
        <v>2</v>
      </c>
      <c r="U31" s="1">
        <v>1</v>
      </c>
      <c r="V31" s="1">
        <f t="shared" si="0"/>
        <v>26</v>
      </c>
      <c r="X31" s="155" t="s">
        <v>9</v>
      </c>
      <c r="Y31" s="30" t="s">
        <v>160</v>
      </c>
      <c r="Z31" s="50" t="s">
        <v>171</v>
      </c>
      <c r="AA31" s="52" t="s">
        <v>172</v>
      </c>
      <c r="AB31" s="52" t="s">
        <v>196</v>
      </c>
      <c r="AC31" s="44">
        <v>0.34972731899533299</v>
      </c>
      <c r="AD31" s="44">
        <v>0.29621504131155246</v>
      </c>
      <c r="AE31" s="52" t="s">
        <v>224</v>
      </c>
      <c r="AF31" s="44">
        <v>0.2517942813966545</v>
      </c>
      <c r="AG31" s="52" t="s">
        <v>234</v>
      </c>
      <c r="AH31" s="44">
        <v>0.35874241016463393</v>
      </c>
      <c r="AI31" s="90">
        <v>1</v>
      </c>
      <c r="AJ31" s="52" t="s">
        <v>247</v>
      </c>
      <c r="AK31" s="52" t="s">
        <v>248</v>
      </c>
      <c r="AL31" s="44">
        <v>0.24289786057802049</v>
      </c>
      <c r="AM31" s="44">
        <v>0.19484353851087177</v>
      </c>
      <c r="AN31" s="52" t="s">
        <v>249</v>
      </c>
      <c r="AO31" s="44">
        <v>0.14602041508114233</v>
      </c>
      <c r="AP31" s="52" t="s">
        <v>250</v>
      </c>
      <c r="AQ31" s="52" t="s">
        <v>202</v>
      </c>
      <c r="AR31" s="52" t="s">
        <v>251</v>
      </c>
      <c r="AS31" s="52" t="s">
        <v>248</v>
      </c>
      <c r="AT31" s="91" t="s">
        <v>252</v>
      </c>
      <c r="AU31" s="29"/>
    </row>
    <row r="32" spans="1:52" ht="24" x14ac:dyDescent="0.25">
      <c r="A32" s="2">
        <v>30</v>
      </c>
      <c r="B32" s="1">
        <v>4</v>
      </c>
      <c r="C32" s="1">
        <v>4</v>
      </c>
      <c r="D32" s="1">
        <v>3</v>
      </c>
      <c r="E32" s="1">
        <v>4</v>
      </c>
      <c r="F32" s="1">
        <v>3</v>
      </c>
      <c r="G32" s="1">
        <v>3</v>
      </c>
      <c r="H32" s="1">
        <v>3</v>
      </c>
      <c r="I32" s="1">
        <v>4</v>
      </c>
      <c r="J32" s="1">
        <v>4</v>
      </c>
      <c r="K32" s="1">
        <v>4</v>
      </c>
      <c r="L32" s="1">
        <v>4</v>
      </c>
      <c r="M32" s="1">
        <v>4</v>
      </c>
      <c r="N32" s="1">
        <v>4</v>
      </c>
      <c r="O32" s="1">
        <v>3</v>
      </c>
      <c r="P32" s="1">
        <v>4</v>
      </c>
      <c r="Q32" s="1">
        <v>3</v>
      </c>
      <c r="R32" s="1">
        <v>3</v>
      </c>
      <c r="S32" s="1">
        <v>3</v>
      </c>
      <c r="T32" s="1">
        <v>3</v>
      </c>
      <c r="U32" s="1">
        <v>3</v>
      </c>
      <c r="V32" s="1">
        <f t="shared" si="0"/>
        <v>70</v>
      </c>
      <c r="X32" s="156"/>
      <c r="Y32" s="30" t="s">
        <v>161</v>
      </c>
      <c r="Z32" s="43">
        <v>3.9831411646171341E-3</v>
      </c>
      <c r="AA32" s="44">
        <v>2.641586619574453E-3</v>
      </c>
      <c r="AB32" s="44">
        <v>4.2309558963199996E-5</v>
      </c>
      <c r="AC32" s="44">
        <v>5.8164072485407059E-2</v>
      </c>
      <c r="AD32" s="44">
        <v>0.11196951037657524</v>
      </c>
      <c r="AE32" s="44">
        <v>2.2211603154766689E-3</v>
      </c>
      <c r="AF32" s="44">
        <v>0.17950605711201079</v>
      </c>
      <c r="AG32" s="44">
        <v>9.1551444439546409E-3</v>
      </c>
      <c r="AH32" s="44">
        <v>5.1561535882424146E-2</v>
      </c>
      <c r="AI32" s="67"/>
      <c r="AJ32" s="44">
        <v>2.5368214001881563E-7</v>
      </c>
      <c r="AK32" s="44">
        <v>5.4993337177754088E-5</v>
      </c>
      <c r="AL32" s="44">
        <v>0.19589118401277378</v>
      </c>
      <c r="AM32" s="44">
        <v>0.30217246139085441</v>
      </c>
      <c r="AN32" s="44">
        <v>7.2306826361372758E-5</v>
      </c>
      <c r="AO32" s="44">
        <v>0.44133356328989437</v>
      </c>
      <c r="AP32" s="44">
        <v>2.6989041522190873E-5</v>
      </c>
      <c r="AQ32" s="44">
        <v>2.0289619597839058E-6</v>
      </c>
      <c r="AR32" s="44">
        <v>8.4044562980828833E-6</v>
      </c>
      <c r="AS32" s="44">
        <v>5.565426323486604E-5</v>
      </c>
      <c r="AT32" s="45">
        <v>6.4974534711744563E-7</v>
      </c>
      <c r="AU32" s="29"/>
    </row>
    <row r="33" spans="24:47" x14ac:dyDescent="0.25">
      <c r="X33" s="155"/>
      <c r="Y33" s="46" t="s">
        <v>45</v>
      </c>
      <c r="Z33" s="87">
        <v>30</v>
      </c>
      <c r="AA33" s="88">
        <v>30</v>
      </c>
      <c r="AB33" s="88">
        <v>30</v>
      </c>
      <c r="AC33" s="88">
        <v>30</v>
      </c>
      <c r="AD33" s="88">
        <v>30</v>
      </c>
      <c r="AE33" s="88">
        <v>30</v>
      </c>
      <c r="AF33" s="88">
        <v>30</v>
      </c>
      <c r="AG33" s="88">
        <v>30</v>
      </c>
      <c r="AH33" s="88">
        <v>30</v>
      </c>
      <c r="AI33" s="88">
        <v>30</v>
      </c>
      <c r="AJ33" s="88">
        <v>30</v>
      </c>
      <c r="AK33" s="88">
        <v>30</v>
      </c>
      <c r="AL33" s="88">
        <v>30</v>
      </c>
      <c r="AM33" s="88">
        <v>30</v>
      </c>
      <c r="AN33" s="88">
        <v>30</v>
      </c>
      <c r="AO33" s="88">
        <v>30</v>
      </c>
      <c r="AP33" s="88">
        <v>30</v>
      </c>
      <c r="AQ33" s="88">
        <v>30</v>
      </c>
      <c r="AR33" s="88">
        <v>30</v>
      </c>
      <c r="AS33" s="88">
        <v>30</v>
      </c>
      <c r="AT33" s="89">
        <v>30</v>
      </c>
      <c r="AU33" s="29"/>
    </row>
    <row r="34" spans="24:47" ht="36" x14ac:dyDescent="0.25">
      <c r="X34" s="155" t="s">
        <v>10</v>
      </c>
      <c r="Y34" s="30" t="s">
        <v>160</v>
      </c>
      <c r="Z34" s="43">
        <v>0.35835961537999833</v>
      </c>
      <c r="AA34" s="52" t="s">
        <v>185</v>
      </c>
      <c r="AB34" s="52" t="s">
        <v>197</v>
      </c>
      <c r="AC34" s="44">
        <v>0.15031859025573741</v>
      </c>
      <c r="AD34" s="44">
        <v>0.22877476051811677</v>
      </c>
      <c r="AE34" s="52" t="s">
        <v>225</v>
      </c>
      <c r="AF34" s="44">
        <v>0.20812567258846543</v>
      </c>
      <c r="AG34" s="44">
        <v>0.35897907930886908</v>
      </c>
      <c r="AH34" s="44">
        <v>0.21541728584100045</v>
      </c>
      <c r="AI34" s="52" t="s">
        <v>247</v>
      </c>
      <c r="AJ34" s="90">
        <v>1</v>
      </c>
      <c r="AK34" s="52" t="s">
        <v>253</v>
      </c>
      <c r="AL34" s="44">
        <v>0.13050190103503864</v>
      </c>
      <c r="AM34" s="44">
        <v>0.1046837222837336</v>
      </c>
      <c r="AN34" s="52" t="s">
        <v>254</v>
      </c>
      <c r="AO34" s="44">
        <v>3.9226244547126379E-2</v>
      </c>
      <c r="AP34" s="52" t="s">
        <v>255</v>
      </c>
      <c r="AQ34" s="52" t="s">
        <v>256</v>
      </c>
      <c r="AR34" s="52" t="s">
        <v>257</v>
      </c>
      <c r="AS34" s="52" t="s">
        <v>258</v>
      </c>
      <c r="AT34" s="91" t="s">
        <v>259</v>
      </c>
      <c r="AU34" s="29"/>
    </row>
    <row r="35" spans="24:47" ht="24" x14ac:dyDescent="0.25">
      <c r="X35" s="156"/>
      <c r="Y35" s="30" t="s">
        <v>161</v>
      </c>
      <c r="Z35" s="43">
        <v>5.1829269835456798E-2</v>
      </c>
      <c r="AA35" s="44">
        <v>3.522119448391018E-2</v>
      </c>
      <c r="AB35" s="44">
        <v>5.6816014780521455E-6</v>
      </c>
      <c r="AC35" s="44">
        <v>0.42785660836164707</v>
      </c>
      <c r="AD35" s="44">
        <v>0.22397970718970289</v>
      </c>
      <c r="AE35" s="44">
        <v>1.8389771530052175E-2</v>
      </c>
      <c r="AF35" s="44">
        <v>0.26974365108387161</v>
      </c>
      <c r="AG35" s="44">
        <v>5.1396552894894601E-2</v>
      </c>
      <c r="AH35" s="44">
        <v>0.25293950110945002</v>
      </c>
      <c r="AI35" s="44">
        <v>2.5368214001881563E-7</v>
      </c>
      <c r="AJ35" s="67"/>
      <c r="AK35" s="44">
        <v>3.4065215151531836E-3</v>
      </c>
      <c r="AL35" s="44">
        <v>0.49185311944661569</v>
      </c>
      <c r="AM35" s="44">
        <v>0.58195652202321202</v>
      </c>
      <c r="AN35" s="44">
        <v>1.8277823904845947E-4</v>
      </c>
      <c r="AO35" s="44">
        <v>0.83694667995132854</v>
      </c>
      <c r="AP35" s="44">
        <v>1.103041081871851E-3</v>
      </c>
      <c r="AQ35" s="44">
        <v>5.8753408985596012E-7</v>
      </c>
      <c r="AR35" s="44">
        <v>1.2241676553003851E-5</v>
      </c>
      <c r="AS35" s="44">
        <v>7.9489812252774555E-3</v>
      </c>
      <c r="AT35" s="45">
        <v>1.252914551739063E-4</v>
      </c>
      <c r="AU35" s="29"/>
    </row>
    <row r="36" spans="24:47" x14ac:dyDescent="0.25">
      <c r="X36" s="155"/>
      <c r="Y36" s="46" t="s">
        <v>45</v>
      </c>
      <c r="Z36" s="87">
        <v>30</v>
      </c>
      <c r="AA36" s="88">
        <v>30</v>
      </c>
      <c r="AB36" s="88">
        <v>30</v>
      </c>
      <c r="AC36" s="88">
        <v>30</v>
      </c>
      <c r="AD36" s="88">
        <v>30</v>
      </c>
      <c r="AE36" s="88">
        <v>30</v>
      </c>
      <c r="AF36" s="88">
        <v>30</v>
      </c>
      <c r="AG36" s="88">
        <v>30</v>
      </c>
      <c r="AH36" s="88">
        <v>30</v>
      </c>
      <c r="AI36" s="88">
        <v>30</v>
      </c>
      <c r="AJ36" s="88">
        <v>30</v>
      </c>
      <c r="AK36" s="88">
        <v>30</v>
      </c>
      <c r="AL36" s="88">
        <v>30</v>
      </c>
      <c r="AM36" s="88">
        <v>30</v>
      </c>
      <c r="AN36" s="88">
        <v>30</v>
      </c>
      <c r="AO36" s="88">
        <v>30</v>
      </c>
      <c r="AP36" s="88">
        <v>30</v>
      </c>
      <c r="AQ36" s="88">
        <v>30</v>
      </c>
      <c r="AR36" s="88">
        <v>30</v>
      </c>
      <c r="AS36" s="88">
        <v>30</v>
      </c>
      <c r="AT36" s="89">
        <v>30</v>
      </c>
      <c r="AU36" s="29"/>
    </row>
    <row r="37" spans="24:47" ht="36" x14ac:dyDescent="0.25">
      <c r="X37" s="155" t="s">
        <v>11</v>
      </c>
      <c r="Y37" s="30" t="s">
        <v>160</v>
      </c>
      <c r="Z37" s="50" t="s">
        <v>172</v>
      </c>
      <c r="AA37" s="52" t="s">
        <v>186</v>
      </c>
      <c r="AB37" s="52" t="s">
        <v>198</v>
      </c>
      <c r="AC37" s="44">
        <v>0.33465737284727004</v>
      </c>
      <c r="AD37" s="52" t="s">
        <v>214</v>
      </c>
      <c r="AE37" s="44">
        <v>0.35431371149365593</v>
      </c>
      <c r="AF37" s="44">
        <v>0.2358895486732952</v>
      </c>
      <c r="AG37" s="52" t="s">
        <v>165</v>
      </c>
      <c r="AH37" s="44">
        <v>0.34879122861185607</v>
      </c>
      <c r="AI37" s="52" t="s">
        <v>248</v>
      </c>
      <c r="AJ37" s="52" t="s">
        <v>253</v>
      </c>
      <c r="AK37" s="90">
        <v>1</v>
      </c>
      <c r="AL37" s="52" t="s">
        <v>260</v>
      </c>
      <c r="AM37" s="44">
        <v>0.33899567500776939</v>
      </c>
      <c r="AN37" s="52" t="s">
        <v>261</v>
      </c>
      <c r="AO37" s="44">
        <v>0.20641682686708593</v>
      </c>
      <c r="AP37" s="52" t="s">
        <v>262</v>
      </c>
      <c r="AQ37" s="52" t="s">
        <v>263</v>
      </c>
      <c r="AR37" s="52" t="s">
        <v>264</v>
      </c>
      <c r="AS37" s="52" t="s">
        <v>265</v>
      </c>
      <c r="AT37" s="91" t="s">
        <v>266</v>
      </c>
      <c r="AU37" s="29"/>
    </row>
    <row r="38" spans="24:47" ht="24" x14ac:dyDescent="0.25">
      <c r="X38" s="156"/>
      <c r="Y38" s="30" t="s">
        <v>161</v>
      </c>
      <c r="Z38" s="43">
        <v>2.6481598402914252E-3</v>
      </c>
      <c r="AA38" s="44">
        <v>2.8266707616565125E-3</v>
      </c>
      <c r="AB38" s="44">
        <v>1.0449575086789405E-2</v>
      </c>
      <c r="AC38" s="44">
        <v>7.0663665133798251E-2</v>
      </c>
      <c r="AD38" s="44">
        <v>4.3906850077800361E-2</v>
      </c>
      <c r="AE38" s="44">
        <v>5.4726755926993727E-2</v>
      </c>
      <c r="AF38" s="44">
        <v>0.20950771766481974</v>
      </c>
      <c r="AG38" s="44">
        <v>9.6240957518161172E-3</v>
      </c>
      <c r="AH38" s="44">
        <v>5.888601952991239E-2</v>
      </c>
      <c r="AI38" s="44">
        <v>5.4993337177754088E-5</v>
      </c>
      <c r="AJ38" s="44">
        <v>3.4065215151531836E-3</v>
      </c>
      <c r="AK38" s="67"/>
      <c r="AL38" s="44">
        <v>1.6923135932443085E-4</v>
      </c>
      <c r="AM38" s="44">
        <v>6.6869542362155587E-2</v>
      </c>
      <c r="AN38" s="44">
        <v>1.6524920043861031E-2</v>
      </c>
      <c r="AO38" s="44">
        <v>0.27378408786646546</v>
      </c>
      <c r="AP38" s="44">
        <v>8.0329312818111044E-6</v>
      </c>
      <c r="AQ38" s="44">
        <v>7.3905446672801718E-4</v>
      </c>
      <c r="AR38" s="44">
        <v>6.1479054826299416E-3</v>
      </c>
      <c r="AS38" s="44">
        <v>1.5739271308115165E-3</v>
      </c>
      <c r="AT38" s="45">
        <v>6.385251908346999E-6</v>
      </c>
      <c r="AU38" s="29"/>
    </row>
    <row r="39" spans="24:47" x14ac:dyDescent="0.25">
      <c r="X39" s="155"/>
      <c r="Y39" s="46" t="s">
        <v>45</v>
      </c>
      <c r="Z39" s="87">
        <v>30</v>
      </c>
      <c r="AA39" s="88">
        <v>30</v>
      </c>
      <c r="AB39" s="88">
        <v>30</v>
      </c>
      <c r="AC39" s="88">
        <v>30</v>
      </c>
      <c r="AD39" s="88">
        <v>30</v>
      </c>
      <c r="AE39" s="88">
        <v>30</v>
      </c>
      <c r="AF39" s="88">
        <v>30</v>
      </c>
      <c r="AG39" s="88">
        <v>30</v>
      </c>
      <c r="AH39" s="88">
        <v>30</v>
      </c>
      <c r="AI39" s="88">
        <v>30</v>
      </c>
      <c r="AJ39" s="88">
        <v>30</v>
      </c>
      <c r="AK39" s="88">
        <v>30</v>
      </c>
      <c r="AL39" s="88">
        <v>30</v>
      </c>
      <c r="AM39" s="88">
        <v>30</v>
      </c>
      <c r="AN39" s="88">
        <v>30</v>
      </c>
      <c r="AO39" s="88">
        <v>30</v>
      </c>
      <c r="AP39" s="88">
        <v>30</v>
      </c>
      <c r="AQ39" s="88">
        <v>30</v>
      </c>
      <c r="AR39" s="88">
        <v>30</v>
      </c>
      <c r="AS39" s="88">
        <v>30</v>
      </c>
      <c r="AT39" s="89">
        <v>30</v>
      </c>
      <c r="AU39" s="29"/>
    </row>
    <row r="40" spans="24:47" ht="36" x14ac:dyDescent="0.25">
      <c r="X40" s="155" t="s">
        <v>12</v>
      </c>
      <c r="Y40" s="30" t="s">
        <v>160</v>
      </c>
      <c r="Z40" s="50" t="s">
        <v>173</v>
      </c>
      <c r="AA40" s="52" t="s">
        <v>187</v>
      </c>
      <c r="AB40" s="44">
        <v>0.13903474198178201</v>
      </c>
      <c r="AC40" s="44">
        <v>0.20931191529162577</v>
      </c>
      <c r="AD40" s="52" t="s">
        <v>215</v>
      </c>
      <c r="AE40" s="44">
        <v>0.13598549963259549</v>
      </c>
      <c r="AF40" s="44">
        <v>0.30561327577050007</v>
      </c>
      <c r="AG40" s="52" t="s">
        <v>235</v>
      </c>
      <c r="AH40" s="52" t="s">
        <v>243</v>
      </c>
      <c r="AI40" s="44">
        <v>0.24289786057802049</v>
      </c>
      <c r="AJ40" s="44">
        <v>0.13050190103503864</v>
      </c>
      <c r="AK40" s="52" t="s">
        <v>260</v>
      </c>
      <c r="AL40" s="90">
        <v>1</v>
      </c>
      <c r="AM40" s="52" t="s">
        <v>267</v>
      </c>
      <c r="AN40" s="44">
        <v>0.30219493330507907</v>
      </c>
      <c r="AO40" s="44">
        <v>0.28800053696226269</v>
      </c>
      <c r="AP40" s="52" t="s">
        <v>268</v>
      </c>
      <c r="AQ40" s="44">
        <v>0.25164893340005628</v>
      </c>
      <c r="AR40" s="44">
        <v>0.11592227701639657</v>
      </c>
      <c r="AS40" s="44">
        <v>0.21341087278451976</v>
      </c>
      <c r="AT40" s="91" t="s">
        <v>269</v>
      </c>
      <c r="AU40" s="29"/>
    </row>
    <row r="41" spans="24:47" ht="24" x14ac:dyDescent="0.25">
      <c r="X41" s="156"/>
      <c r="Y41" s="30" t="s">
        <v>161</v>
      </c>
      <c r="Z41" s="43">
        <v>3.7969014669702789E-3</v>
      </c>
      <c r="AA41" s="44">
        <v>3.6572494246140796E-3</v>
      </c>
      <c r="AB41" s="44">
        <v>0.46371911712622094</v>
      </c>
      <c r="AC41" s="44">
        <v>0.26696172540783197</v>
      </c>
      <c r="AD41" s="44">
        <v>2.6181831092847034E-4</v>
      </c>
      <c r="AE41" s="44">
        <v>0.47367437280368718</v>
      </c>
      <c r="AF41" s="44">
        <v>0.10051752097607267</v>
      </c>
      <c r="AG41" s="44">
        <v>4.8300392575077462E-2</v>
      </c>
      <c r="AH41" s="44">
        <v>3.5840799473322769E-2</v>
      </c>
      <c r="AI41" s="44">
        <v>0.19589118401277378</v>
      </c>
      <c r="AJ41" s="44">
        <v>0.49185311944661569</v>
      </c>
      <c r="AK41" s="44">
        <v>1.6923135932443085E-4</v>
      </c>
      <c r="AL41" s="67"/>
      <c r="AM41" s="44">
        <v>1.8978346645601147E-4</v>
      </c>
      <c r="AN41" s="44">
        <v>0.10457595047486343</v>
      </c>
      <c r="AO41" s="44">
        <v>0.12275209923427219</v>
      </c>
      <c r="AP41" s="44">
        <v>1.5904532099436538E-2</v>
      </c>
      <c r="AQ41" s="44">
        <v>0.17976575817486218</v>
      </c>
      <c r="AR41" s="44">
        <v>0.54185160005697519</v>
      </c>
      <c r="AS41" s="44">
        <v>0.25749304190305478</v>
      </c>
      <c r="AT41" s="45">
        <v>1.8266634076711181E-3</v>
      </c>
      <c r="AU41" s="29"/>
    </row>
    <row r="42" spans="24:47" x14ac:dyDescent="0.25">
      <c r="X42" s="155"/>
      <c r="Y42" s="46" t="s">
        <v>45</v>
      </c>
      <c r="Z42" s="87">
        <v>30</v>
      </c>
      <c r="AA42" s="88">
        <v>30</v>
      </c>
      <c r="AB42" s="88">
        <v>30</v>
      </c>
      <c r="AC42" s="88">
        <v>30</v>
      </c>
      <c r="AD42" s="88">
        <v>30</v>
      </c>
      <c r="AE42" s="88">
        <v>30</v>
      </c>
      <c r="AF42" s="88">
        <v>30</v>
      </c>
      <c r="AG42" s="88">
        <v>30</v>
      </c>
      <c r="AH42" s="88">
        <v>30</v>
      </c>
      <c r="AI42" s="88">
        <v>30</v>
      </c>
      <c r="AJ42" s="88">
        <v>30</v>
      </c>
      <c r="AK42" s="88">
        <v>30</v>
      </c>
      <c r="AL42" s="88">
        <v>30</v>
      </c>
      <c r="AM42" s="88">
        <v>30</v>
      </c>
      <c r="AN42" s="88">
        <v>30</v>
      </c>
      <c r="AO42" s="88">
        <v>30</v>
      </c>
      <c r="AP42" s="88">
        <v>30</v>
      </c>
      <c r="AQ42" s="88">
        <v>30</v>
      </c>
      <c r="AR42" s="88">
        <v>30</v>
      </c>
      <c r="AS42" s="88">
        <v>30</v>
      </c>
      <c r="AT42" s="89">
        <v>30</v>
      </c>
      <c r="AU42" s="29"/>
    </row>
    <row r="43" spans="24:47" ht="36" x14ac:dyDescent="0.25">
      <c r="X43" s="155" t="s">
        <v>13</v>
      </c>
      <c r="Y43" s="30" t="s">
        <v>160</v>
      </c>
      <c r="Z43" s="50" t="s">
        <v>174</v>
      </c>
      <c r="AA43" s="52" t="s">
        <v>188</v>
      </c>
      <c r="AB43" s="44">
        <v>0.31865270493544345</v>
      </c>
      <c r="AC43" s="44">
        <v>0.34343622606873447</v>
      </c>
      <c r="AD43" s="52" t="s">
        <v>216</v>
      </c>
      <c r="AE43" s="52" t="s">
        <v>203</v>
      </c>
      <c r="AF43" s="44">
        <v>0.26769415407707908</v>
      </c>
      <c r="AG43" s="52" t="s">
        <v>236</v>
      </c>
      <c r="AH43" s="52" t="s">
        <v>190</v>
      </c>
      <c r="AI43" s="44">
        <v>0.19484353851087177</v>
      </c>
      <c r="AJ43" s="44">
        <v>0.1046837222837336</v>
      </c>
      <c r="AK43" s="44">
        <v>0.33899567500776939</v>
      </c>
      <c r="AL43" s="52" t="s">
        <v>267</v>
      </c>
      <c r="AM43" s="90">
        <v>1</v>
      </c>
      <c r="AN43" s="52" t="s">
        <v>230</v>
      </c>
      <c r="AO43" s="52" t="s">
        <v>270</v>
      </c>
      <c r="AP43" s="44">
        <v>0.1944894703671145</v>
      </c>
      <c r="AQ43" s="44">
        <v>0.26485612955864135</v>
      </c>
      <c r="AR43" s="44">
        <v>0.15498082604462474</v>
      </c>
      <c r="AS43" s="44">
        <v>0.28531697446187126</v>
      </c>
      <c r="AT43" s="91" t="s">
        <v>189</v>
      </c>
      <c r="AU43" s="29"/>
    </row>
    <row r="44" spans="24:47" ht="24" x14ac:dyDescent="0.25">
      <c r="X44" s="156"/>
      <c r="Y44" s="30" t="s">
        <v>161</v>
      </c>
      <c r="Z44" s="43">
        <v>2.8702117732771145E-2</v>
      </c>
      <c r="AA44" s="44">
        <v>2.3529749083538672E-2</v>
      </c>
      <c r="AB44" s="44">
        <v>8.6119190314898619E-2</v>
      </c>
      <c r="AC44" s="44">
        <v>6.3152093095637032E-2</v>
      </c>
      <c r="AD44" s="44">
        <v>2.1416584620281869E-4</v>
      </c>
      <c r="AE44" s="44">
        <v>3.6275006784092345E-2</v>
      </c>
      <c r="AF44" s="44">
        <v>0.15266719187339858</v>
      </c>
      <c r="AG44" s="44">
        <v>1.0857169696487934E-3</v>
      </c>
      <c r="AH44" s="44">
        <v>1.5621752052179142E-2</v>
      </c>
      <c r="AI44" s="44">
        <v>0.30217246139085441</v>
      </c>
      <c r="AJ44" s="44">
        <v>0.58195652202321202</v>
      </c>
      <c r="AK44" s="44">
        <v>6.6869542362155587E-2</v>
      </c>
      <c r="AL44" s="44">
        <v>1.8978346645601147E-4</v>
      </c>
      <c r="AM44" s="67"/>
      <c r="AN44" s="44">
        <v>7.875778477482295E-4</v>
      </c>
      <c r="AO44" s="44">
        <v>6.9992935071671247E-4</v>
      </c>
      <c r="AP44" s="44">
        <v>0.30306910730092806</v>
      </c>
      <c r="AQ44" s="44">
        <v>0.15723238223439764</v>
      </c>
      <c r="AR44" s="44">
        <v>0.41349786961321777</v>
      </c>
      <c r="AS44" s="44">
        <v>0.12643548764316487</v>
      </c>
      <c r="AT44" s="45">
        <v>7.9164510655117511E-4</v>
      </c>
      <c r="AU44" s="29"/>
    </row>
    <row r="45" spans="24:47" x14ac:dyDescent="0.25">
      <c r="X45" s="155"/>
      <c r="Y45" s="46" t="s">
        <v>45</v>
      </c>
      <c r="Z45" s="87">
        <v>30</v>
      </c>
      <c r="AA45" s="88">
        <v>30</v>
      </c>
      <c r="AB45" s="88">
        <v>30</v>
      </c>
      <c r="AC45" s="88">
        <v>30</v>
      </c>
      <c r="AD45" s="88">
        <v>30</v>
      </c>
      <c r="AE45" s="88">
        <v>30</v>
      </c>
      <c r="AF45" s="88">
        <v>30</v>
      </c>
      <c r="AG45" s="88">
        <v>30</v>
      </c>
      <c r="AH45" s="88">
        <v>30</v>
      </c>
      <c r="AI45" s="88">
        <v>30</v>
      </c>
      <c r="AJ45" s="88">
        <v>30</v>
      </c>
      <c r="AK45" s="88">
        <v>30</v>
      </c>
      <c r="AL45" s="88">
        <v>30</v>
      </c>
      <c r="AM45" s="88">
        <v>30</v>
      </c>
      <c r="AN45" s="88">
        <v>30</v>
      </c>
      <c r="AO45" s="88">
        <v>30</v>
      </c>
      <c r="AP45" s="88">
        <v>30</v>
      </c>
      <c r="AQ45" s="88">
        <v>30</v>
      </c>
      <c r="AR45" s="88">
        <v>30</v>
      </c>
      <c r="AS45" s="88">
        <v>30</v>
      </c>
      <c r="AT45" s="89">
        <v>30</v>
      </c>
      <c r="AU45" s="29"/>
    </row>
    <row r="46" spans="24:47" ht="36" x14ac:dyDescent="0.25">
      <c r="X46" s="155" t="s">
        <v>14</v>
      </c>
      <c r="Y46" s="30" t="s">
        <v>160</v>
      </c>
      <c r="Z46" s="50" t="s">
        <v>175</v>
      </c>
      <c r="AA46" s="52" t="s">
        <v>189</v>
      </c>
      <c r="AB46" s="52" t="s">
        <v>199</v>
      </c>
      <c r="AC46" s="52" t="s">
        <v>207</v>
      </c>
      <c r="AD46" s="52" t="s">
        <v>217</v>
      </c>
      <c r="AE46" s="52" t="s">
        <v>226</v>
      </c>
      <c r="AF46" s="44">
        <v>0.25843339214421485</v>
      </c>
      <c r="AG46" s="52" t="s">
        <v>237</v>
      </c>
      <c r="AH46" s="52" t="s">
        <v>244</v>
      </c>
      <c r="AI46" s="52" t="s">
        <v>249</v>
      </c>
      <c r="AJ46" s="52" t="s">
        <v>254</v>
      </c>
      <c r="AK46" s="52" t="s">
        <v>261</v>
      </c>
      <c r="AL46" s="44">
        <v>0.30219493330507907</v>
      </c>
      <c r="AM46" s="52" t="s">
        <v>230</v>
      </c>
      <c r="AN46" s="90">
        <v>1</v>
      </c>
      <c r="AO46" s="52" t="s">
        <v>271</v>
      </c>
      <c r="AP46" s="52" t="s">
        <v>253</v>
      </c>
      <c r="AQ46" s="52" t="s">
        <v>272</v>
      </c>
      <c r="AR46" s="52" t="s">
        <v>223</v>
      </c>
      <c r="AS46" s="52" t="s">
        <v>250</v>
      </c>
      <c r="AT46" s="91" t="s">
        <v>273</v>
      </c>
      <c r="AU46" s="29"/>
    </row>
    <row r="47" spans="24:47" ht="24" x14ac:dyDescent="0.25">
      <c r="X47" s="156"/>
      <c r="Y47" s="30" t="s">
        <v>161</v>
      </c>
      <c r="Z47" s="43">
        <v>8.5327947463423217E-4</v>
      </c>
      <c r="AA47" s="44">
        <v>7.9578223923885462E-4</v>
      </c>
      <c r="AB47" s="44">
        <v>3.3734402896576949E-6</v>
      </c>
      <c r="AC47" s="44">
        <v>1.3104141591270421E-2</v>
      </c>
      <c r="AD47" s="44">
        <v>8.3992996245365516E-3</v>
      </c>
      <c r="AE47" s="44">
        <v>1.9538695885522119E-4</v>
      </c>
      <c r="AF47" s="44">
        <v>0.16792318188351868</v>
      </c>
      <c r="AG47" s="44">
        <v>4.2798256376460004E-4</v>
      </c>
      <c r="AH47" s="44">
        <v>4.194929372631101E-4</v>
      </c>
      <c r="AI47" s="44">
        <v>7.2306826361372758E-5</v>
      </c>
      <c r="AJ47" s="44">
        <v>1.8277823904845947E-4</v>
      </c>
      <c r="AK47" s="44">
        <v>1.6524920043861031E-2</v>
      </c>
      <c r="AL47" s="44">
        <v>0.10457595047486343</v>
      </c>
      <c r="AM47" s="44">
        <v>7.875778477482295E-4</v>
      </c>
      <c r="AN47" s="67"/>
      <c r="AO47" s="44">
        <v>2.5173931722242325E-2</v>
      </c>
      <c r="AP47" s="44">
        <v>3.4750499873496396E-3</v>
      </c>
      <c r="AQ47" s="44">
        <v>5.3171947790302895E-5</v>
      </c>
      <c r="AR47" s="44">
        <v>3.0167383711012527E-4</v>
      </c>
      <c r="AS47" s="44">
        <v>2.6844414856762793E-5</v>
      </c>
      <c r="AT47" s="45">
        <v>1.7535440265744331E-8</v>
      </c>
      <c r="AU47" s="29"/>
    </row>
    <row r="48" spans="24:47" x14ac:dyDescent="0.25">
      <c r="X48" s="155"/>
      <c r="Y48" s="46" t="s">
        <v>45</v>
      </c>
      <c r="Z48" s="87">
        <v>30</v>
      </c>
      <c r="AA48" s="88">
        <v>30</v>
      </c>
      <c r="AB48" s="88">
        <v>30</v>
      </c>
      <c r="AC48" s="88">
        <v>30</v>
      </c>
      <c r="AD48" s="88">
        <v>30</v>
      </c>
      <c r="AE48" s="88">
        <v>30</v>
      </c>
      <c r="AF48" s="88">
        <v>30</v>
      </c>
      <c r="AG48" s="88">
        <v>30</v>
      </c>
      <c r="AH48" s="88">
        <v>30</v>
      </c>
      <c r="AI48" s="88">
        <v>30</v>
      </c>
      <c r="AJ48" s="88">
        <v>30</v>
      </c>
      <c r="AK48" s="88">
        <v>30</v>
      </c>
      <c r="AL48" s="88">
        <v>30</v>
      </c>
      <c r="AM48" s="88">
        <v>30</v>
      </c>
      <c r="AN48" s="88">
        <v>30</v>
      </c>
      <c r="AO48" s="88">
        <v>30</v>
      </c>
      <c r="AP48" s="88">
        <v>30</v>
      </c>
      <c r="AQ48" s="88">
        <v>30</v>
      </c>
      <c r="AR48" s="88">
        <v>30</v>
      </c>
      <c r="AS48" s="88">
        <v>30</v>
      </c>
      <c r="AT48" s="89">
        <v>30</v>
      </c>
      <c r="AU48" s="29"/>
    </row>
    <row r="49" spans="24:47" ht="36" x14ac:dyDescent="0.25">
      <c r="X49" s="155" t="s">
        <v>15</v>
      </c>
      <c r="Y49" s="30" t="s">
        <v>160</v>
      </c>
      <c r="Z49" s="43">
        <v>0.24463491762893216</v>
      </c>
      <c r="AA49" s="44">
        <v>0.13521679662509478</v>
      </c>
      <c r="AB49" s="44">
        <v>0.19776119402985065</v>
      </c>
      <c r="AC49" s="52" t="s">
        <v>208</v>
      </c>
      <c r="AD49" s="52" t="s">
        <v>218</v>
      </c>
      <c r="AE49" s="52" t="s">
        <v>227</v>
      </c>
      <c r="AF49" s="44">
        <v>0.20985532515054831</v>
      </c>
      <c r="AG49" s="52" t="s">
        <v>238</v>
      </c>
      <c r="AH49" s="52" t="s">
        <v>245</v>
      </c>
      <c r="AI49" s="44">
        <v>0.14602041508114233</v>
      </c>
      <c r="AJ49" s="44">
        <v>3.9226244547126379E-2</v>
      </c>
      <c r="AK49" s="44">
        <v>0.20641682686708593</v>
      </c>
      <c r="AL49" s="44">
        <v>0.28800053696226269</v>
      </c>
      <c r="AM49" s="52" t="s">
        <v>270</v>
      </c>
      <c r="AN49" s="52" t="s">
        <v>271</v>
      </c>
      <c r="AO49" s="90">
        <v>1</v>
      </c>
      <c r="AP49" s="44">
        <v>0.28109905958466924</v>
      </c>
      <c r="AQ49" s="52" t="s">
        <v>219</v>
      </c>
      <c r="AR49" s="52" t="s">
        <v>274</v>
      </c>
      <c r="AS49" s="52" t="s">
        <v>275</v>
      </c>
      <c r="AT49" s="91" t="s">
        <v>276</v>
      </c>
      <c r="AU49" s="29"/>
    </row>
    <row r="50" spans="24:47" ht="24" x14ac:dyDescent="0.25">
      <c r="X50" s="156"/>
      <c r="Y50" s="30" t="s">
        <v>161</v>
      </c>
      <c r="Z50" s="43">
        <v>0.1926133313286402</v>
      </c>
      <c r="AA50" s="44">
        <v>0.47620146304812128</v>
      </c>
      <c r="AB50" s="44">
        <v>0.29484736076195728</v>
      </c>
      <c r="AC50" s="44">
        <v>1.6208050050235598E-3</v>
      </c>
      <c r="AD50" s="44">
        <v>2.0127491265336424E-3</v>
      </c>
      <c r="AE50" s="44">
        <v>4.5975183875504429E-2</v>
      </c>
      <c r="AF50" s="44">
        <v>0.26569359600560816</v>
      </c>
      <c r="AG50" s="44">
        <v>1.7865833532981856E-3</v>
      </c>
      <c r="AH50" s="44">
        <v>2.1373394057736726E-2</v>
      </c>
      <c r="AI50" s="44">
        <v>0.44133356328989437</v>
      </c>
      <c r="AJ50" s="44">
        <v>0.83694667995132854</v>
      </c>
      <c r="AK50" s="44">
        <v>0.27378408786646546</v>
      </c>
      <c r="AL50" s="44">
        <v>0.12275209923427219</v>
      </c>
      <c r="AM50" s="44">
        <v>6.9992935071671247E-4</v>
      </c>
      <c r="AN50" s="44">
        <v>2.5173931722242325E-2</v>
      </c>
      <c r="AO50" s="67"/>
      <c r="AP50" s="44">
        <v>0.13238830657007578</v>
      </c>
      <c r="AQ50" s="44">
        <v>3.2993803151278894E-2</v>
      </c>
      <c r="AR50" s="44">
        <v>6.8511628750718648E-3</v>
      </c>
      <c r="AS50" s="44">
        <v>4.7277941732622224E-2</v>
      </c>
      <c r="AT50" s="45">
        <v>2.5564238747682916E-3</v>
      </c>
      <c r="AU50" s="29"/>
    </row>
    <row r="51" spans="24:47" x14ac:dyDescent="0.25">
      <c r="X51" s="155"/>
      <c r="Y51" s="46" t="s">
        <v>45</v>
      </c>
      <c r="Z51" s="87">
        <v>30</v>
      </c>
      <c r="AA51" s="88">
        <v>30</v>
      </c>
      <c r="AB51" s="88">
        <v>30</v>
      </c>
      <c r="AC51" s="88">
        <v>30</v>
      </c>
      <c r="AD51" s="88">
        <v>30</v>
      </c>
      <c r="AE51" s="88">
        <v>30</v>
      </c>
      <c r="AF51" s="88">
        <v>30</v>
      </c>
      <c r="AG51" s="88">
        <v>30</v>
      </c>
      <c r="AH51" s="88">
        <v>30</v>
      </c>
      <c r="AI51" s="88">
        <v>30</v>
      </c>
      <c r="AJ51" s="88">
        <v>30</v>
      </c>
      <c r="AK51" s="88">
        <v>30</v>
      </c>
      <c r="AL51" s="88">
        <v>30</v>
      </c>
      <c r="AM51" s="88">
        <v>30</v>
      </c>
      <c r="AN51" s="88">
        <v>30</v>
      </c>
      <c r="AO51" s="88">
        <v>30</v>
      </c>
      <c r="AP51" s="88">
        <v>30</v>
      </c>
      <c r="AQ51" s="88">
        <v>30</v>
      </c>
      <c r="AR51" s="88">
        <v>30</v>
      </c>
      <c r="AS51" s="88">
        <v>30</v>
      </c>
      <c r="AT51" s="89">
        <v>30</v>
      </c>
      <c r="AU51" s="29"/>
    </row>
    <row r="52" spans="24:47" ht="36" x14ac:dyDescent="0.25">
      <c r="X52" s="155" t="s">
        <v>16</v>
      </c>
      <c r="Y52" s="30" t="s">
        <v>160</v>
      </c>
      <c r="Z52" s="50" t="s">
        <v>167</v>
      </c>
      <c r="AA52" s="52" t="s">
        <v>190</v>
      </c>
      <c r="AB52" s="52" t="s">
        <v>200</v>
      </c>
      <c r="AC52" s="52" t="s">
        <v>209</v>
      </c>
      <c r="AD52" s="52" t="s">
        <v>204</v>
      </c>
      <c r="AE52" s="44">
        <v>0.26135713754867046</v>
      </c>
      <c r="AF52" s="44">
        <v>0.24857478080250481</v>
      </c>
      <c r="AG52" s="52" t="s">
        <v>174</v>
      </c>
      <c r="AH52" s="44">
        <v>0.35207217844536509</v>
      </c>
      <c r="AI52" s="52" t="s">
        <v>250</v>
      </c>
      <c r="AJ52" s="52" t="s">
        <v>255</v>
      </c>
      <c r="AK52" s="52" t="s">
        <v>262</v>
      </c>
      <c r="AL52" s="52" t="s">
        <v>268</v>
      </c>
      <c r="AM52" s="44">
        <v>0.1944894703671145</v>
      </c>
      <c r="AN52" s="52" t="s">
        <v>253</v>
      </c>
      <c r="AO52" s="44">
        <v>0.28109905958466924</v>
      </c>
      <c r="AP52" s="90">
        <v>1</v>
      </c>
      <c r="AQ52" s="52" t="s">
        <v>277</v>
      </c>
      <c r="AR52" s="52" t="s">
        <v>278</v>
      </c>
      <c r="AS52" s="52" t="s">
        <v>279</v>
      </c>
      <c r="AT52" s="91" t="s">
        <v>280</v>
      </c>
      <c r="AU52" s="29"/>
    </row>
    <row r="53" spans="24:47" ht="24" x14ac:dyDescent="0.25">
      <c r="X53" s="156"/>
      <c r="Y53" s="30" t="s">
        <v>161</v>
      </c>
      <c r="Z53" s="43">
        <v>4.5588985200710388E-3</v>
      </c>
      <c r="AA53" s="44">
        <v>1.5866334232864383E-2</v>
      </c>
      <c r="AB53" s="44">
        <v>3.5630999781150765E-3</v>
      </c>
      <c r="AC53" s="44">
        <v>5.5597248047495719E-3</v>
      </c>
      <c r="AD53" s="44">
        <v>1.2277425776190135E-2</v>
      </c>
      <c r="AE53" s="44">
        <v>0.16299434832126736</v>
      </c>
      <c r="AF53" s="44">
        <v>0.18532045345574363</v>
      </c>
      <c r="AG53" s="44">
        <v>2.8442265856846508E-2</v>
      </c>
      <c r="AH53" s="44">
        <v>5.6386121617768438E-2</v>
      </c>
      <c r="AI53" s="44">
        <v>2.6989041522190873E-5</v>
      </c>
      <c r="AJ53" s="44">
        <v>1.103041081871851E-3</v>
      </c>
      <c r="AK53" s="44">
        <v>8.0329312818111044E-6</v>
      </c>
      <c r="AL53" s="44">
        <v>1.5904532099436538E-2</v>
      </c>
      <c r="AM53" s="44">
        <v>0.30306910730092806</v>
      </c>
      <c r="AN53" s="44">
        <v>3.4750499873496396E-3</v>
      </c>
      <c r="AO53" s="44">
        <v>0.13238830657007578</v>
      </c>
      <c r="AP53" s="67"/>
      <c r="AQ53" s="44">
        <v>3.148452162511494E-7</v>
      </c>
      <c r="AR53" s="44">
        <v>1.9480661678240516E-5</v>
      </c>
      <c r="AS53" s="44">
        <v>6.3068019293843351E-5</v>
      </c>
      <c r="AT53" s="45">
        <v>1.3192749197117734E-6</v>
      </c>
      <c r="AU53" s="29"/>
    </row>
    <row r="54" spans="24:47" x14ac:dyDescent="0.25">
      <c r="X54" s="155"/>
      <c r="Y54" s="46" t="s">
        <v>45</v>
      </c>
      <c r="Z54" s="87">
        <v>30</v>
      </c>
      <c r="AA54" s="88">
        <v>30</v>
      </c>
      <c r="AB54" s="88">
        <v>30</v>
      </c>
      <c r="AC54" s="88">
        <v>30</v>
      </c>
      <c r="AD54" s="88">
        <v>30</v>
      </c>
      <c r="AE54" s="88">
        <v>30</v>
      </c>
      <c r="AF54" s="88">
        <v>30</v>
      </c>
      <c r="AG54" s="88">
        <v>30</v>
      </c>
      <c r="AH54" s="88">
        <v>30</v>
      </c>
      <c r="AI54" s="88">
        <v>30</v>
      </c>
      <c r="AJ54" s="88">
        <v>30</v>
      </c>
      <c r="AK54" s="88">
        <v>30</v>
      </c>
      <c r="AL54" s="88">
        <v>30</v>
      </c>
      <c r="AM54" s="88">
        <v>30</v>
      </c>
      <c r="AN54" s="88">
        <v>30</v>
      </c>
      <c r="AO54" s="88">
        <v>30</v>
      </c>
      <c r="AP54" s="88">
        <v>30</v>
      </c>
      <c r="AQ54" s="88">
        <v>30</v>
      </c>
      <c r="AR54" s="88">
        <v>30</v>
      </c>
      <c r="AS54" s="88">
        <v>30</v>
      </c>
      <c r="AT54" s="89">
        <v>30</v>
      </c>
      <c r="AU54" s="29"/>
    </row>
    <row r="55" spans="24:47" ht="36" x14ac:dyDescent="0.25">
      <c r="X55" s="155" t="s">
        <v>17</v>
      </c>
      <c r="Y55" s="30" t="s">
        <v>160</v>
      </c>
      <c r="Z55" s="50" t="s">
        <v>176</v>
      </c>
      <c r="AA55" s="52" t="s">
        <v>191</v>
      </c>
      <c r="AB55" s="52" t="s">
        <v>192</v>
      </c>
      <c r="AC55" s="52" t="s">
        <v>210</v>
      </c>
      <c r="AD55" s="52" t="s">
        <v>176</v>
      </c>
      <c r="AE55" s="52" t="s">
        <v>204</v>
      </c>
      <c r="AF55" s="44">
        <v>0.32875077232991495</v>
      </c>
      <c r="AG55" s="52" t="s">
        <v>239</v>
      </c>
      <c r="AH55" s="44">
        <v>0.30468329712071451</v>
      </c>
      <c r="AI55" s="52" t="s">
        <v>202</v>
      </c>
      <c r="AJ55" s="52" t="s">
        <v>256</v>
      </c>
      <c r="AK55" s="52" t="s">
        <v>263</v>
      </c>
      <c r="AL55" s="44">
        <v>0.25164893340005628</v>
      </c>
      <c r="AM55" s="44">
        <v>0.26485612955864135</v>
      </c>
      <c r="AN55" s="52" t="s">
        <v>272</v>
      </c>
      <c r="AO55" s="52" t="s">
        <v>219</v>
      </c>
      <c r="AP55" s="52" t="s">
        <v>277</v>
      </c>
      <c r="AQ55" s="90">
        <v>1</v>
      </c>
      <c r="AR55" s="52" t="s">
        <v>281</v>
      </c>
      <c r="AS55" s="52" t="s">
        <v>279</v>
      </c>
      <c r="AT55" s="91" t="s">
        <v>282</v>
      </c>
      <c r="AU55" s="29"/>
    </row>
    <row r="56" spans="24:47" ht="24" x14ac:dyDescent="0.25">
      <c r="X56" s="156"/>
      <c r="Y56" s="30" t="s">
        <v>161</v>
      </c>
      <c r="Z56" s="43">
        <v>2.5809290145562304E-2</v>
      </c>
      <c r="AA56" s="44">
        <v>1.0878910552934261E-2</v>
      </c>
      <c r="AB56" s="44">
        <v>4.231606314372925E-6</v>
      </c>
      <c r="AC56" s="44">
        <v>2.4983190139823776E-2</v>
      </c>
      <c r="AD56" s="44">
        <v>2.5983606472479871E-2</v>
      </c>
      <c r="AE56" s="44">
        <v>1.2383930383783695E-2</v>
      </c>
      <c r="AF56" s="44">
        <v>7.609505777703425E-2</v>
      </c>
      <c r="AG56" s="44">
        <v>1.4503181931982809E-2</v>
      </c>
      <c r="AH56" s="44">
        <v>0.10160969484370147</v>
      </c>
      <c r="AI56" s="44">
        <v>2.0289619597839058E-6</v>
      </c>
      <c r="AJ56" s="44">
        <v>5.8753408985596012E-7</v>
      </c>
      <c r="AK56" s="44">
        <v>7.3905446672801718E-4</v>
      </c>
      <c r="AL56" s="44">
        <v>0.17976575817486218</v>
      </c>
      <c r="AM56" s="44">
        <v>0.15723238223439764</v>
      </c>
      <c r="AN56" s="44">
        <v>5.3171947790302895E-5</v>
      </c>
      <c r="AO56" s="44">
        <v>3.2993803151278894E-2</v>
      </c>
      <c r="AP56" s="44">
        <v>3.148452162511494E-7</v>
      </c>
      <c r="AQ56" s="67"/>
      <c r="AR56" s="44">
        <v>9.505226696707154E-8</v>
      </c>
      <c r="AS56" s="44">
        <v>6.2953079323998235E-5</v>
      </c>
      <c r="AT56" s="45">
        <v>1.4425956555724607E-7</v>
      </c>
      <c r="AU56" s="29"/>
    </row>
    <row r="57" spans="24:47" x14ac:dyDescent="0.25">
      <c r="X57" s="155"/>
      <c r="Y57" s="46" t="s">
        <v>45</v>
      </c>
      <c r="Z57" s="87">
        <v>30</v>
      </c>
      <c r="AA57" s="88">
        <v>30</v>
      </c>
      <c r="AB57" s="88">
        <v>30</v>
      </c>
      <c r="AC57" s="88">
        <v>30</v>
      </c>
      <c r="AD57" s="88">
        <v>30</v>
      </c>
      <c r="AE57" s="88">
        <v>30</v>
      </c>
      <c r="AF57" s="88">
        <v>30</v>
      </c>
      <c r="AG57" s="88">
        <v>30</v>
      </c>
      <c r="AH57" s="88">
        <v>30</v>
      </c>
      <c r="AI57" s="88">
        <v>30</v>
      </c>
      <c r="AJ57" s="88">
        <v>30</v>
      </c>
      <c r="AK57" s="88">
        <v>30</v>
      </c>
      <c r="AL57" s="88">
        <v>30</v>
      </c>
      <c r="AM57" s="88">
        <v>30</v>
      </c>
      <c r="AN57" s="88">
        <v>30</v>
      </c>
      <c r="AO57" s="88">
        <v>30</v>
      </c>
      <c r="AP57" s="88">
        <v>30</v>
      </c>
      <c r="AQ57" s="88">
        <v>30</v>
      </c>
      <c r="AR57" s="88">
        <v>30</v>
      </c>
      <c r="AS57" s="88">
        <v>30</v>
      </c>
      <c r="AT57" s="89">
        <v>30</v>
      </c>
      <c r="AU57" s="29"/>
    </row>
    <row r="58" spans="24:47" ht="36" x14ac:dyDescent="0.25">
      <c r="X58" s="155" t="s">
        <v>18</v>
      </c>
      <c r="Y58" s="30" t="s">
        <v>160</v>
      </c>
      <c r="Z58" s="43">
        <v>0.25108429018277206</v>
      </c>
      <c r="AA58" s="44">
        <v>0.22547801696496667</v>
      </c>
      <c r="AB58" s="52" t="s">
        <v>201</v>
      </c>
      <c r="AC58" s="52" t="s">
        <v>211</v>
      </c>
      <c r="AD58" s="52" t="s">
        <v>219</v>
      </c>
      <c r="AE58" s="52" t="s">
        <v>228</v>
      </c>
      <c r="AF58" s="44">
        <v>9.2436974789915943E-2</v>
      </c>
      <c r="AG58" s="52" t="s">
        <v>240</v>
      </c>
      <c r="AH58" s="44">
        <v>0.24262201350747381</v>
      </c>
      <c r="AI58" s="52" t="s">
        <v>251</v>
      </c>
      <c r="AJ58" s="52" t="s">
        <v>257</v>
      </c>
      <c r="AK58" s="52" t="s">
        <v>264</v>
      </c>
      <c r="AL58" s="44">
        <v>0.11592227701639657</v>
      </c>
      <c r="AM58" s="44">
        <v>0.15498082604462474</v>
      </c>
      <c r="AN58" s="52" t="s">
        <v>223</v>
      </c>
      <c r="AO58" s="52" t="s">
        <v>274</v>
      </c>
      <c r="AP58" s="52" t="s">
        <v>278</v>
      </c>
      <c r="AQ58" s="52" t="s">
        <v>281</v>
      </c>
      <c r="AR58" s="90">
        <v>1</v>
      </c>
      <c r="AS58" s="52" t="s">
        <v>283</v>
      </c>
      <c r="AT58" s="91" t="s">
        <v>233</v>
      </c>
      <c r="AU58" s="29"/>
    </row>
    <row r="59" spans="24:47" ht="24" x14ac:dyDescent="0.25">
      <c r="X59" s="156"/>
      <c r="Y59" s="30" t="s">
        <v>161</v>
      </c>
      <c r="Z59" s="43">
        <v>0.18077714037664519</v>
      </c>
      <c r="AA59" s="44">
        <v>0.23090917933631938</v>
      </c>
      <c r="AB59" s="44">
        <v>3.4376852939380763E-5</v>
      </c>
      <c r="AC59" s="44">
        <v>3.6636379623741971E-2</v>
      </c>
      <c r="AD59" s="44">
        <v>3.3341399939867289E-2</v>
      </c>
      <c r="AE59" s="44">
        <v>1.1770104273414152E-2</v>
      </c>
      <c r="AF59" s="44">
        <v>0.62708971462991947</v>
      </c>
      <c r="AG59" s="44">
        <v>1.6336925609434005E-2</v>
      </c>
      <c r="AH59" s="44">
        <v>0.19641524450650977</v>
      </c>
      <c r="AI59" s="44">
        <v>8.4044562980828833E-6</v>
      </c>
      <c r="AJ59" s="44">
        <v>1.2241676553003851E-5</v>
      </c>
      <c r="AK59" s="44">
        <v>6.1479054826299416E-3</v>
      </c>
      <c r="AL59" s="44">
        <v>0.54185160005697519</v>
      </c>
      <c r="AM59" s="44">
        <v>0.41349786961321777</v>
      </c>
      <c r="AN59" s="44">
        <v>3.0167383711012527E-4</v>
      </c>
      <c r="AO59" s="44">
        <v>6.8511628750718648E-3</v>
      </c>
      <c r="AP59" s="44">
        <v>1.9480661678240516E-5</v>
      </c>
      <c r="AQ59" s="44">
        <v>9.505226696707154E-8</v>
      </c>
      <c r="AR59" s="67"/>
      <c r="AS59" s="44">
        <v>1.5683844991380108E-6</v>
      </c>
      <c r="AT59" s="45">
        <v>1.0473822945320766E-5</v>
      </c>
      <c r="AU59" s="29"/>
    </row>
    <row r="60" spans="24:47" x14ac:dyDescent="0.25">
      <c r="X60" s="155"/>
      <c r="Y60" s="46" t="s">
        <v>45</v>
      </c>
      <c r="Z60" s="87">
        <v>30</v>
      </c>
      <c r="AA60" s="88">
        <v>30</v>
      </c>
      <c r="AB60" s="88">
        <v>30</v>
      </c>
      <c r="AC60" s="88">
        <v>30</v>
      </c>
      <c r="AD60" s="88">
        <v>30</v>
      </c>
      <c r="AE60" s="88">
        <v>30</v>
      </c>
      <c r="AF60" s="88">
        <v>30</v>
      </c>
      <c r="AG60" s="88">
        <v>30</v>
      </c>
      <c r="AH60" s="88">
        <v>30</v>
      </c>
      <c r="AI60" s="88">
        <v>30</v>
      </c>
      <c r="AJ60" s="88">
        <v>30</v>
      </c>
      <c r="AK60" s="88">
        <v>30</v>
      </c>
      <c r="AL60" s="88">
        <v>30</v>
      </c>
      <c r="AM60" s="88">
        <v>30</v>
      </c>
      <c r="AN60" s="88">
        <v>30</v>
      </c>
      <c r="AO60" s="88">
        <v>30</v>
      </c>
      <c r="AP60" s="88">
        <v>30</v>
      </c>
      <c r="AQ60" s="88">
        <v>30</v>
      </c>
      <c r="AR60" s="88">
        <v>30</v>
      </c>
      <c r="AS60" s="88">
        <v>30</v>
      </c>
      <c r="AT60" s="89">
        <v>30</v>
      </c>
      <c r="AU60" s="29"/>
    </row>
    <row r="61" spans="24:47" ht="36" x14ac:dyDescent="0.25">
      <c r="X61" s="155" t="s">
        <v>19</v>
      </c>
      <c r="Y61" s="30" t="s">
        <v>160</v>
      </c>
      <c r="Z61" s="50" t="s">
        <v>177</v>
      </c>
      <c r="AA61" s="52" t="s">
        <v>176</v>
      </c>
      <c r="AB61" s="52" t="s">
        <v>193</v>
      </c>
      <c r="AC61" s="52" t="s">
        <v>186</v>
      </c>
      <c r="AD61" s="44">
        <v>0.25783293478662334</v>
      </c>
      <c r="AE61" s="52" t="s">
        <v>212</v>
      </c>
      <c r="AF61" s="44">
        <v>0.29690079256390295</v>
      </c>
      <c r="AG61" s="52" t="s">
        <v>241</v>
      </c>
      <c r="AH61" s="52" t="s">
        <v>213</v>
      </c>
      <c r="AI61" s="52" t="s">
        <v>248</v>
      </c>
      <c r="AJ61" s="52" t="s">
        <v>258</v>
      </c>
      <c r="AK61" s="52" t="s">
        <v>265</v>
      </c>
      <c r="AL61" s="44">
        <v>0.21341087278451976</v>
      </c>
      <c r="AM61" s="44">
        <v>0.28531697446187126</v>
      </c>
      <c r="AN61" s="52" t="s">
        <v>250</v>
      </c>
      <c r="AO61" s="52" t="s">
        <v>275</v>
      </c>
      <c r="AP61" s="52" t="s">
        <v>279</v>
      </c>
      <c r="AQ61" s="52" t="s">
        <v>279</v>
      </c>
      <c r="AR61" s="52" t="s">
        <v>283</v>
      </c>
      <c r="AS61" s="90">
        <v>1</v>
      </c>
      <c r="AT61" s="91" t="s">
        <v>284</v>
      </c>
      <c r="AU61" s="29"/>
    </row>
    <row r="62" spans="24:47" ht="24" x14ac:dyDescent="0.25">
      <c r="X62" s="156"/>
      <c r="Y62" s="30" t="s">
        <v>161</v>
      </c>
      <c r="Z62" s="43">
        <v>3.7565291085848086E-2</v>
      </c>
      <c r="AA62" s="44">
        <v>2.5897197830096759E-2</v>
      </c>
      <c r="AB62" s="44">
        <v>2.5289792393398304E-5</v>
      </c>
      <c r="AC62" s="44">
        <v>2.81382860030984E-3</v>
      </c>
      <c r="AD62" s="44">
        <v>0.16894838035388687</v>
      </c>
      <c r="AE62" s="44">
        <v>2.2428463425326105E-4</v>
      </c>
      <c r="AF62" s="44">
        <v>0.11110240340575074</v>
      </c>
      <c r="AG62" s="44">
        <v>4.9388524178821331E-3</v>
      </c>
      <c r="AH62" s="44">
        <v>2.2164114481963725E-2</v>
      </c>
      <c r="AI62" s="44">
        <v>5.565426323486604E-5</v>
      </c>
      <c r="AJ62" s="44">
        <v>7.9489812252774555E-3</v>
      </c>
      <c r="AK62" s="44">
        <v>1.5739271308115165E-3</v>
      </c>
      <c r="AL62" s="44">
        <v>0.25749304190305478</v>
      </c>
      <c r="AM62" s="44">
        <v>0.12643548764316487</v>
      </c>
      <c r="AN62" s="44">
        <v>2.6844414856762793E-5</v>
      </c>
      <c r="AO62" s="44">
        <v>4.7277941732622224E-2</v>
      </c>
      <c r="AP62" s="44">
        <v>6.3068019293843351E-5</v>
      </c>
      <c r="AQ62" s="44">
        <v>6.2953079323998235E-5</v>
      </c>
      <c r="AR62" s="44">
        <v>1.5683844991380108E-6</v>
      </c>
      <c r="AS62" s="67"/>
      <c r="AT62" s="45">
        <v>8.2159673946819802E-7</v>
      </c>
      <c r="AU62" s="29"/>
    </row>
    <row r="63" spans="24:47" x14ac:dyDescent="0.25">
      <c r="X63" s="155"/>
      <c r="Y63" s="46" t="s">
        <v>45</v>
      </c>
      <c r="Z63" s="87">
        <v>30</v>
      </c>
      <c r="AA63" s="88">
        <v>30</v>
      </c>
      <c r="AB63" s="88">
        <v>30</v>
      </c>
      <c r="AC63" s="88">
        <v>30</v>
      </c>
      <c r="AD63" s="88">
        <v>30</v>
      </c>
      <c r="AE63" s="88">
        <v>30</v>
      </c>
      <c r="AF63" s="88">
        <v>30</v>
      </c>
      <c r="AG63" s="88">
        <v>30</v>
      </c>
      <c r="AH63" s="88">
        <v>30</v>
      </c>
      <c r="AI63" s="88">
        <v>30</v>
      </c>
      <c r="AJ63" s="88">
        <v>30</v>
      </c>
      <c r="AK63" s="88">
        <v>30</v>
      </c>
      <c r="AL63" s="88">
        <v>30</v>
      </c>
      <c r="AM63" s="88">
        <v>30</v>
      </c>
      <c r="AN63" s="88">
        <v>30</v>
      </c>
      <c r="AO63" s="88">
        <v>30</v>
      </c>
      <c r="AP63" s="88">
        <v>30</v>
      </c>
      <c r="AQ63" s="88">
        <v>30</v>
      </c>
      <c r="AR63" s="88">
        <v>30</v>
      </c>
      <c r="AS63" s="88">
        <v>30</v>
      </c>
      <c r="AT63" s="89">
        <v>30</v>
      </c>
      <c r="AU63" s="29"/>
    </row>
    <row r="64" spans="24:47" ht="36" x14ac:dyDescent="0.25">
      <c r="X64" s="155" t="s">
        <v>20</v>
      </c>
      <c r="Y64" s="30" t="s">
        <v>160</v>
      </c>
      <c r="Z64" s="50" t="s">
        <v>178</v>
      </c>
      <c r="AA64" s="52" t="s">
        <v>192</v>
      </c>
      <c r="AB64" s="52" t="s">
        <v>202</v>
      </c>
      <c r="AC64" s="52" t="s">
        <v>212</v>
      </c>
      <c r="AD64" s="52" t="s">
        <v>220</v>
      </c>
      <c r="AE64" s="52" t="s">
        <v>229</v>
      </c>
      <c r="AF64" s="52" t="s">
        <v>232</v>
      </c>
      <c r="AG64" s="52" t="s">
        <v>242</v>
      </c>
      <c r="AH64" s="52" t="s">
        <v>246</v>
      </c>
      <c r="AI64" s="52" t="s">
        <v>252</v>
      </c>
      <c r="AJ64" s="52" t="s">
        <v>259</v>
      </c>
      <c r="AK64" s="52" t="s">
        <v>266</v>
      </c>
      <c r="AL64" s="52" t="s">
        <v>269</v>
      </c>
      <c r="AM64" s="52" t="s">
        <v>189</v>
      </c>
      <c r="AN64" s="52" t="s">
        <v>273</v>
      </c>
      <c r="AO64" s="52" t="s">
        <v>276</v>
      </c>
      <c r="AP64" s="52" t="s">
        <v>280</v>
      </c>
      <c r="AQ64" s="52" t="s">
        <v>282</v>
      </c>
      <c r="AR64" s="52" t="s">
        <v>233</v>
      </c>
      <c r="AS64" s="52" t="s">
        <v>284</v>
      </c>
      <c r="AT64" s="92">
        <v>1</v>
      </c>
      <c r="AU64" s="29"/>
    </row>
    <row r="65" spans="24:47" ht="24" x14ac:dyDescent="0.25">
      <c r="X65" s="156"/>
      <c r="Y65" s="30" t="s">
        <v>161</v>
      </c>
      <c r="Z65" s="43">
        <v>2.2954230543418244E-6</v>
      </c>
      <c r="AA65" s="44">
        <v>4.270826591831037E-6</v>
      </c>
      <c r="AB65" s="44">
        <v>2.0417018650078268E-6</v>
      </c>
      <c r="AC65" s="44">
        <v>2.1972096604525436E-4</v>
      </c>
      <c r="AD65" s="44">
        <v>1.2833676899687673E-3</v>
      </c>
      <c r="AE65" s="44">
        <v>3.2277402546349406E-5</v>
      </c>
      <c r="AF65" s="44">
        <v>2.3561489672173806E-3</v>
      </c>
      <c r="AG65" s="44">
        <v>3.7550077575990454E-7</v>
      </c>
      <c r="AH65" s="44">
        <v>1.4820567302322101E-5</v>
      </c>
      <c r="AI65" s="44">
        <v>6.4974534711744563E-7</v>
      </c>
      <c r="AJ65" s="44">
        <v>1.252914551739063E-4</v>
      </c>
      <c r="AK65" s="44">
        <v>6.385251908346999E-6</v>
      </c>
      <c r="AL65" s="44">
        <v>1.8266634076711181E-3</v>
      </c>
      <c r="AM65" s="44">
        <v>7.9164510655117511E-4</v>
      </c>
      <c r="AN65" s="44">
        <v>1.7535440265744331E-8</v>
      </c>
      <c r="AO65" s="44">
        <v>2.5564238747682916E-3</v>
      </c>
      <c r="AP65" s="44">
        <v>1.3192749197117734E-6</v>
      </c>
      <c r="AQ65" s="44">
        <v>1.4425956555724607E-7</v>
      </c>
      <c r="AR65" s="44">
        <v>1.0473822945320766E-5</v>
      </c>
      <c r="AS65" s="44">
        <v>8.2159673946819802E-7</v>
      </c>
      <c r="AT65" s="68"/>
      <c r="AU65" s="29"/>
    </row>
    <row r="66" spans="24:47" ht="15.75" thickBot="1" x14ac:dyDescent="0.3">
      <c r="X66" s="157"/>
      <c r="Y66" s="32" t="s">
        <v>45</v>
      </c>
      <c r="Z66" s="93">
        <v>30</v>
      </c>
      <c r="AA66" s="94">
        <v>30</v>
      </c>
      <c r="AB66" s="94">
        <v>30</v>
      </c>
      <c r="AC66" s="94">
        <v>30</v>
      </c>
      <c r="AD66" s="94">
        <v>30</v>
      </c>
      <c r="AE66" s="94">
        <v>30</v>
      </c>
      <c r="AF66" s="94">
        <v>30</v>
      </c>
      <c r="AG66" s="94">
        <v>30</v>
      </c>
      <c r="AH66" s="94">
        <v>30</v>
      </c>
      <c r="AI66" s="94">
        <v>30</v>
      </c>
      <c r="AJ66" s="94">
        <v>30</v>
      </c>
      <c r="AK66" s="94">
        <v>30</v>
      </c>
      <c r="AL66" s="94">
        <v>30</v>
      </c>
      <c r="AM66" s="94">
        <v>30</v>
      </c>
      <c r="AN66" s="94">
        <v>30</v>
      </c>
      <c r="AO66" s="94">
        <v>30</v>
      </c>
      <c r="AP66" s="94">
        <v>30</v>
      </c>
      <c r="AQ66" s="94">
        <v>30</v>
      </c>
      <c r="AR66" s="94">
        <v>30</v>
      </c>
      <c r="AS66" s="94">
        <v>30</v>
      </c>
      <c r="AT66" s="95">
        <v>30</v>
      </c>
      <c r="AU66" s="29"/>
    </row>
    <row r="67" spans="24:47" ht="15.75" thickTop="1" x14ac:dyDescent="0.25">
      <c r="X67" s="158" t="s">
        <v>162</v>
      </c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29"/>
    </row>
    <row r="68" spans="24:47" x14ac:dyDescent="0.25">
      <c r="X68" s="158" t="s">
        <v>163</v>
      </c>
      <c r="Y68" s="158"/>
      <c r="Z68" s="158"/>
      <c r="AA68" s="158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8"/>
      <c r="AP68" s="158"/>
      <c r="AQ68" s="158"/>
      <c r="AR68" s="158"/>
      <c r="AS68" s="158"/>
      <c r="AT68" s="158"/>
      <c r="AU68" s="29"/>
    </row>
  </sheetData>
  <mergeCells count="30">
    <mergeCell ref="B1:U1"/>
    <mergeCell ref="A1:A2"/>
    <mergeCell ref="V1:V2"/>
    <mergeCell ref="X2:AT2"/>
    <mergeCell ref="X3:Y3"/>
    <mergeCell ref="AV3:AW3"/>
    <mergeCell ref="X4:X6"/>
    <mergeCell ref="X7:X9"/>
    <mergeCell ref="AV7:AZ7"/>
    <mergeCell ref="X10:X12"/>
    <mergeCell ref="X13:X15"/>
    <mergeCell ref="X16:X18"/>
    <mergeCell ref="X19:X21"/>
    <mergeCell ref="X22:X24"/>
    <mergeCell ref="X25:X27"/>
    <mergeCell ref="X28:X30"/>
    <mergeCell ref="X31:X33"/>
    <mergeCell ref="X34:X36"/>
    <mergeCell ref="X37:X39"/>
    <mergeCell ref="X40:X42"/>
    <mergeCell ref="X43:X45"/>
    <mergeCell ref="X46:X48"/>
    <mergeCell ref="X49:X51"/>
    <mergeCell ref="X52:X54"/>
    <mergeCell ref="X55:X57"/>
    <mergeCell ref="X58:X60"/>
    <mergeCell ref="X61:X63"/>
    <mergeCell ref="X64:X66"/>
    <mergeCell ref="X67:AT67"/>
    <mergeCell ref="X68:AT6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8"/>
  <sheetViews>
    <sheetView topLeftCell="I58" workbookViewId="0">
      <selection activeCell="X2" sqref="X2"/>
    </sheetView>
  </sheetViews>
  <sheetFormatPr defaultRowHeight="15" x14ac:dyDescent="0.25"/>
  <cols>
    <col min="1" max="1" width="11.5703125" customWidth="1"/>
    <col min="2" max="2" width="12.42578125" customWidth="1"/>
    <col min="3" max="3" width="10.7109375" customWidth="1"/>
    <col min="4" max="4" width="9.42578125" customWidth="1"/>
    <col min="5" max="5" width="9.28515625" customWidth="1"/>
    <col min="6" max="6" width="10.140625" customWidth="1"/>
    <col min="7" max="7" width="9.7109375" customWidth="1"/>
    <col min="8" max="8" width="9.140625" customWidth="1"/>
    <col min="9" max="9" width="9.28515625" customWidth="1"/>
    <col min="10" max="10" width="10.140625" customWidth="1"/>
    <col min="11" max="21" width="7.7109375" customWidth="1"/>
    <col min="22" max="22" width="9.7109375" bestFit="1" customWidth="1"/>
    <col min="24" max="24" width="8.140625" customWidth="1"/>
    <col min="25" max="25" width="10" customWidth="1"/>
    <col min="26" max="26" width="10.140625" customWidth="1"/>
    <col min="27" max="27" width="8.5703125" customWidth="1"/>
    <col min="28" max="28" width="8.85546875" customWidth="1"/>
    <col min="29" max="29" width="9.28515625" customWidth="1"/>
    <col min="30" max="30" width="9.5703125" customWidth="1"/>
    <col min="31" max="31" width="9.7109375" customWidth="1"/>
    <col min="32" max="32" width="8.42578125" customWidth="1"/>
    <col min="33" max="34" width="8.7109375" customWidth="1"/>
    <col min="35" max="45" width="7.7109375" customWidth="1"/>
    <col min="49" max="49" width="6.28515625" customWidth="1"/>
    <col min="50" max="50" width="8.7109375" customWidth="1"/>
    <col min="51" max="70" width="5.42578125" customWidth="1"/>
    <col min="71" max="71" width="6.28515625" customWidth="1"/>
  </cols>
  <sheetData>
    <row r="1" spans="1:49" ht="15.75" thickBot="1" x14ac:dyDescent="0.3">
      <c r="A1" s="159" t="s">
        <v>78</v>
      </c>
      <c r="B1" s="159"/>
      <c r="C1" s="15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Y1" s="159" t="s">
        <v>78</v>
      </c>
      <c r="Z1" s="159"/>
      <c r="AA1" s="15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</row>
    <row r="2" spans="1:49" ht="40.5" customHeight="1" thickTop="1" x14ac:dyDescent="0.25">
      <c r="A2" s="170" t="s">
        <v>79</v>
      </c>
      <c r="B2" s="171"/>
      <c r="C2" s="33">
        <v>0.89674213901909239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Y2" s="170" t="s">
        <v>79</v>
      </c>
      <c r="Z2" s="171"/>
      <c r="AA2" s="33">
        <v>0.90305738877287589</v>
      </c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W2" s="29"/>
    </row>
    <row r="3" spans="1:49" ht="24" x14ac:dyDescent="0.25">
      <c r="A3" s="156" t="s">
        <v>80</v>
      </c>
      <c r="B3" s="30" t="s">
        <v>81</v>
      </c>
      <c r="C3" s="34">
        <v>1308.5133390414021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Y3" s="156" t="s">
        <v>80</v>
      </c>
      <c r="Z3" s="30" t="s">
        <v>81</v>
      </c>
      <c r="AA3" s="34">
        <v>1281.8313226906575</v>
      </c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W3" s="29"/>
    </row>
    <row r="4" spans="1:49" x14ac:dyDescent="0.25">
      <c r="A4" s="156"/>
      <c r="B4" s="30" t="s">
        <v>82</v>
      </c>
      <c r="C4" s="31">
        <v>190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Y4" s="156"/>
      <c r="Z4" s="30" t="s">
        <v>82</v>
      </c>
      <c r="AA4" s="31">
        <v>171</v>
      </c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W4" s="29"/>
    </row>
    <row r="5" spans="1:49" ht="15.75" thickBot="1" x14ac:dyDescent="0.3">
      <c r="A5" s="157"/>
      <c r="B5" s="32" t="s">
        <v>83</v>
      </c>
      <c r="C5" s="35">
        <v>3.7249581134160467E-166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Y5" s="157"/>
      <c r="Z5" s="32" t="s">
        <v>83</v>
      </c>
      <c r="AA5" s="35">
        <v>2.5431287964896226E-169</v>
      </c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W5" s="29"/>
    </row>
    <row r="6" spans="1:49" ht="15.75" thickTop="1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W6" s="29"/>
    </row>
    <row r="7" spans="1:49" ht="15.75" thickBot="1" x14ac:dyDescent="0.3">
      <c r="A7" s="159" t="s">
        <v>84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29"/>
      <c r="Y7" s="159" t="s">
        <v>84</v>
      </c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29"/>
      <c r="AW7" s="29"/>
    </row>
    <row r="8" spans="1:49" ht="16.5" thickTop="1" thickBot="1" x14ac:dyDescent="0.3">
      <c r="A8" s="162" t="s">
        <v>47</v>
      </c>
      <c r="B8" s="163"/>
      <c r="C8" s="36" t="s">
        <v>0</v>
      </c>
      <c r="D8" s="37" t="s">
        <v>1</v>
      </c>
      <c r="E8" s="37" t="s">
        <v>2</v>
      </c>
      <c r="F8" s="37" t="s">
        <v>3</v>
      </c>
      <c r="G8" s="37" t="s">
        <v>4</v>
      </c>
      <c r="H8" s="37" t="s">
        <v>5</v>
      </c>
      <c r="I8" s="37" t="s">
        <v>6</v>
      </c>
      <c r="J8" s="37" t="s">
        <v>7</v>
      </c>
      <c r="K8" s="37" t="s">
        <v>8</v>
      </c>
      <c r="L8" s="37" t="s">
        <v>9</v>
      </c>
      <c r="M8" s="37" t="s">
        <v>10</v>
      </c>
      <c r="N8" s="37" t="s">
        <v>11</v>
      </c>
      <c r="O8" s="37" t="s">
        <v>12</v>
      </c>
      <c r="P8" s="37" t="s">
        <v>13</v>
      </c>
      <c r="Q8" s="37" t="s">
        <v>14</v>
      </c>
      <c r="R8" s="37" t="s">
        <v>15</v>
      </c>
      <c r="S8" s="37" t="s">
        <v>16</v>
      </c>
      <c r="T8" s="37" t="s">
        <v>17</v>
      </c>
      <c r="U8" s="37" t="s">
        <v>18</v>
      </c>
      <c r="V8" s="38" t="s">
        <v>19</v>
      </c>
      <c r="W8" s="29"/>
      <c r="Y8" s="162" t="s">
        <v>47</v>
      </c>
      <c r="Z8" s="163"/>
      <c r="AA8" s="36" t="s">
        <v>0</v>
      </c>
      <c r="AB8" s="37" t="s">
        <v>1</v>
      </c>
      <c r="AC8" s="37" t="s">
        <v>2</v>
      </c>
      <c r="AD8" s="37" t="s">
        <v>3</v>
      </c>
      <c r="AE8" s="37" t="s">
        <v>4</v>
      </c>
      <c r="AF8" s="37" t="s">
        <v>5</v>
      </c>
      <c r="AG8" s="37" t="s">
        <v>6</v>
      </c>
      <c r="AH8" s="37" t="s">
        <v>7</v>
      </c>
      <c r="AI8" s="37" t="s">
        <v>8</v>
      </c>
      <c r="AJ8" s="37" t="s">
        <v>9</v>
      </c>
      <c r="AK8" s="37" t="s">
        <v>10</v>
      </c>
      <c r="AL8" s="37" t="s">
        <v>11</v>
      </c>
      <c r="AM8" s="37" t="s">
        <v>12</v>
      </c>
      <c r="AN8" s="37" t="s">
        <v>13</v>
      </c>
      <c r="AO8" s="37" t="s">
        <v>14</v>
      </c>
      <c r="AP8" s="37" t="s">
        <v>16</v>
      </c>
      <c r="AQ8" s="37" t="s">
        <v>17</v>
      </c>
      <c r="AR8" s="37" t="s">
        <v>18</v>
      </c>
      <c r="AS8" s="38" t="s">
        <v>19</v>
      </c>
      <c r="AT8" s="29"/>
      <c r="AW8" s="29"/>
    </row>
    <row r="9" spans="1:49" ht="15.75" thickTop="1" x14ac:dyDescent="0.25">
      <c r="A9" s="160" t="s">
        <v>85</v>
      </c>
      <c r="B9" s="39" t="s">
        <v>0</v>
      </c>
      <c r="C9" s="40">
        <v>0.47923167369970371</v>
      </c>
      <c r="D9" s="41">
        <v>-0.13421626683756038</v>
      </c>
      <c r="E9" s="41">
        <v>-4.9545706070395691E-2</v>
      </c>
      <c r="F9" s="41">
        <v>2.7380648677603703E-2</v>
      </c>
      <c r="G9" s="41">
        <v>-7.1968127356769163E-2</v>
      </c>
      <c r="H9" s="41">
        <v>-7.2023925754319248E-2</v>
      </c>
      <c r="I9" s="41">
        <v>7.7940968787652215E-3</v>
      </c>
      <c r="J9" s="41">
        <v>-3.2443880608932794E-2</v>
      </c>
      <c r="K9" s="41">
        <v>2.5778264773808443E-2</v>
      </c>
      <c r="L9" s="41">
        <v>1.2664486693766809E-2</v>
      </c>
      <c r="M9" s="41">
        <v>2.3642100106720979E-2</v>
      </c>
      <c r="N9" s="41">
        <v>-1.7538124894488062E-2</v>
      </c>
      <c r="O9" s="41">
        <v>8.0615126638885898E-3</v>
      </c>
      <c r="P9" s="41">
        <v>-2.1116375537340408E-2</v>
      </c>
      <c r="Q9" s="41">
        <v>-6.1747934937156933E-2</v>
      </c>
      <c r="R9" s="41">
        <v>-5.7715149551255771E-2</v>
      </c>
      <c r="S9" s="41">
        <v>-2.9298276477609991E-2</v>
      </c>
      <c r="T9" s="41">
        <v>-2.3905376235129748E-2</v>
      </c>
      <c r="U9" s="41">
        <v>2.8353507136021409E-2</v>
      </c>
      <c r="V9" s="42">
        <v>-3.5283784806948798E-6</v>
      </c>
      <c r="W9" s="29"/>
      <c r="Y9" s="160" t="s">
        <v>85</v>
      </c>
      <c r="Z9" s="39" t="s">
        <v>0</v>
      </c>
      <c r="AA9" s="40">
        <v>0.48366364274877849</v>
      </c>
      <c r="AB9" s="41">
        <v>-0.13190966334131457</v>
      </c>
      <c r="AC9" s="41">
        <v>-5.1515317539183321E-2</v>
      </c>
      <c r="AD9" s="41">
        <v>3.4130158203286666E-2</v>
      </c>
      <c r="AE9" s="41">
        <v>-7.9429106012263731E-2</v>
      </c>
      <c r="AF9" s="41">
        <v>-7.2182878449612062E-2</v>
      </c>
      <c r="AG9" s="41">
        <v>8.7216617677421913E-3</v>
      </c>
      <c r="AH9" s="41">
        <v>-2.5660001990916347E-2</v>
      </c>
      <c r="AI9" s="41">
        <v>2.4241883326403927E-2</v>
      </c>
      <c r="AJ9" s="41">
        <v>1.1672093462123383E-2</v>
      </c>
      <c r="AK9" s="41">
        <v>1.6945513873937914E-2</v>
      </c>
      <c r="AL9" s="41">
        <v>-9.7955663419699822E-3</v>
      </c>
      <c r="AM9" s="41">
        <v>7.2592082674964951E-3</v>
      </c>
      <c r="AN9" s="41">
        <v>-3.0637364949115783E-2</v>
      </c>
      <c r="AO9" s="41">
        <v>-6.2337158902504478E-2</v>
      </c>
      <c r="AP9" s="41">
        <v>-3.5124397012004149E-2</v>
      </c>
      <c r="AQ9" s="41">
        <v>-1.9334061584065809E-2</v>
      </c>
      <c r="AR9" s="41">
        <v>3.137072374613132E-2</v>
      </c>
      <c r="AS9" s="57">
        <v>-9.9695127567417195E-3</v>
      </c>
      <c r="AT9" s="29"/>
      <c r="AW9" s="29"/>
    </row>
    <row r="10" spans="1:49" x14ac:dyDescent="0.25">
      <c r="A10" s="156"/>
      <c r="B10" s="30" t="s">
        <v>1</v>
      </c>
      <c r="C10" s="43">
        <v>-0.13421626683756038</v>
      </c>
      <c r="D10" s="44">
        <v>0.43318122214876381</v>
      </c>
      <c r="E10" s="44">
        <v>-8.946167890977387E-2</v>
      </c>
      <c r="F10" s="44">
        <v>2.2002107096379172E-2</v>
      </c>
      <c r="G10" s="44">
        <v>-0.15647613609317365</v>
      </c>
      <c r="H10" s="44">
        <v>-5.3493253803966717E-2</v>
      </c>
      <c r="I10" s="44">
        <v>-9.4278473897957786E-3</v>
      </c>
      <c r="J10" s="44">
        <v>4.2210740761686821E-2</v>
      </c>
      <c r="K10" s="44">
        <v>-3.2699013989182582E-2</v>
      </c>
      <c r="L10" s="44">
        <v>4.4502456437932623E-2</v>
      </c>
      <c r="M10" s="44">
        <v>7.8722996310438401E-2</v>
      </c>
      <c r="N10" s="44">
        <v>4.8108969550750474E-2</v>
      </c>
      <c r="O10" s="44">
        <v>-0.16523099997514604</v>
      </c>
      <c r="P10" s="44">
        <v>3.8876217414509216E-2</v>
      </c>
      <c r="Q10" s="44">
        <v>5.8075545732513799E-2</v>
      </c>
      <c r="R10" s="44">
        <v>7.8041440439172494E-2</v>
      </c>
      <c r="S10" s="44">
        <v>2.3418366928014911E-2</v>
      </c>
      <c r="T10" s="44">
        <v>3.2099427905515114E-2</v>
      </c>
      <c r="U10" s="44">
        <v>1.2665806461946061E-2</v>
      </c>
      <c r="V10" s="45">
        <v>-7.3149136788291172E-2</v>
      </c>
      <c r="W10" s="29"/>
      <c r="Y10" s="156"/>
      <c r="Z10" s="30" t="s">
        <v>1</v>
      </c>
      <c r="AA10" s="43">
        <v>-0.13190966334131457</v>
      </c>
      <c r="AB10" s="44">
        <v>0.44136200787352275</v>
      </c>
      <c r="AC10" s="44">
        <v>-8.9237995810396167E-2</v>
      </c>
      <c r="AD10" s="44">
        <v>1.465909505149662E-2</v>
      </c>
      <c r="AE10" s="44">
        <v>-0.15419063656995571</v>
      </c>
      <c r="AF10" s="44">
        <v>-5.522575125747068E-2</v>
      </c>
      <c r="AG10" s="44">
        <v>-1.0773285961467016E-2</v>
      </c>
      <c r="AH10" s="44">
        <v>3.3280876389965144E-2</v>
      </c>
      <c r="AI10" s="44">
        <v>-3.0889338611177711E-2</v>
      </c>
      <c r="AJ10" s="44">
        <v>4.6901201819138399E-2</v>
      </c>
      <c r="AK10" s="44">
        <v>9.2836464618937561E-2</v>
      </c>
      <c r="AL10" s="44">
        <v>3.9627548867427156E-2</v>
      </c>
      <c r="AM10" s="44">
        <v>-0.16723985333216043</v>
      </c>
      <c r="AN10" s="44">
        <v>5.2794530701077022E-2</v>
      </c>
      <c r="AO10" s="44">
        <v>5.9197129462844666E-2</v>
      </c>
      <c r="AP10" s="44">
        <v>3.1241615841490832E-2</v>
      </c>
      <c r="AQ10" s="44">
        <v>2.615928360274997E-2</v>
      </c>
      <c r="AR10" s="44">
        <v>9.3309897205632788E-3</v>
      </c>
      <c r="AS10" s="45">
        <v>-6.4094657440274899E-2</v>
      </c>
      <c r="AT10" s="29"/>
      <c r="AW10" s="29"/>
    </row>
    <row r="11" spans="1:49" x14ac:dyDescent="0.25">
      <c r="A11" s="156"/>
      <c r="B11" s="30" t="s">
        <v>2</v>
      </c>
      <c r="C11" s="43">
        <v>-4.9545706070395691E-2</v>
      </c>
      <c r="D11" s="44">
        <v>-8.946167890977387E-2</v>
      </c>
      <c r="E11" s="44">
        <v>0.50893832684853224</v>
      </c>
      <c r="F11" s="44">
        <v>-6.4063877526629176E-2</v>
      </c>
      <c r="G11" s="44">
        <v>2.9659609412802136E-2</v>
      </c>
      <c r="H11" s="44">
        <v>3.8674118480730858E-2</v>
      </c>
      <c r="I11" s="44">
        <v>-1.8650527192895082E-2</v>
      </c>
      <c r="J11" s="44">
        <v>-3.2816104368762249E-2</v>
      </c>
      <c r="K11" s="44">
        <v>3.2145360697341275E-4</v>
      </c>
      <c r="L11" s="44">
        <v>-4.7898620386340754E-2</v>
      </c>
      <c r="M11" s="44">
        <v>-3.6118274569642894E-2</v>
      </c>
      <c r="N11" s="44">
        <v>-1.8524803333037743E-2</v>
      </c>
      <c r="O11" s="44">
        <v>3.7882960566327999E-2</v>
      </c>
      <c r="P11" s="44">
        <v>-1.6751229118703189E-2</v>
      </c>
      <c r="Q11" s="44">
        <v>-3.0287895898618761E-2</v>
      </c>
      <c r="R11" s="44">
        <v>-1.9051539170409932E-2</v>
      </c>
      <c r="S11" s="44">
        <v>-4.8332168102508948E-2</v>
      </c>
      <c r="T11" s="44">
        <v>-4.6214919571819661E-2</v>
      </c>
      <c r="U11" s="44">
        <v>-0.10426072742574406</v>
      </c>
      <c r="V11" s="45">
        <v>5.6813092623324152E-2</v>
      </c>
      <c r="W11" s="29"/>
      <c r="Y11" s="156"/>
      <c r="Z11" s="30" t="s">
        <v>2</v>
      </c>
      <c r="AA11" s="43">
        <v>-5.1515317539183321E-2</v>
      </c>
      <c r="AB11" s="44">
        <v>-8.9237995810396167E-2</v>
      </c>
      <c r="AC11" s="44">
        <v>0.50941727421065175</v>
      </c>
      <c r="AD11" s="44">
        <v>-6.334733812627609E-2</v>
      </c>
      <c r="AE11" s="44">
        <v>2.8297307861076933E-2</v>
      </c>
      <c r="AF11" s="44">
        <v>3.8888726130526206E-2</v>
      </c>
      <c r="AG11" s="44">
        <v>-1.8396029160245585E-2</v>
      </c>
      <c r="AH11" s="44">
        <v>-3.1271307226267656E-2</v>
      </c>
      <c r="AI11" s="44">
        <v>-2.7590983421998857E-4</v>
      </c>
      <c r="AJ11" s="44">
        <v>-4.8343212904732293E-2</v>
      </c>
      <c r="AK11" s="44">
        <v>-3.9658423567336148E-2</v>
      </c>
      <c r="AL11" s="44">
        <v>-1.6672805357690938E-2</v>
      </c>
      <c r="AM11" s="44">
        <v>3.7650693296126858E-2</v>
      </c>
      <c r="AN11" s="44">
        <v>-2.0242285989424895E-2</v>
      </c>
      <c r="AO11" s="44">
        <v>-3.0322350589607621E-2</v>
      </c>
      <c r="AP11" s="44">
        <v>-5.0670740214242012E-2</v>
      </c>
      <c r="AQ11" s="44">
        <v>-4.5405945047365039E-2</v>
      </c>
      <c r="AR11" s="44">
        <v>-0.10386575796208812</v>
      </c>
      <c r="AS11" s="45">
        <v>5.6021392391237206E-2</v>
      </c>
      <c r="AT11" s="29"/>
      <c r="AW11" s="29"/>
    </row>
    <row r="12" spans="1:49" x14ac:dyDescent="0.25">
      <c r="A12" s="156"/>
      <c r="B12" s="30" t="s">
        <v>3</v>
      </c>
      <c r="C12" s="43">
        <v>2.7380648677603703E-2</v>
      </c>
      <c r="D12" s="44">
        <v>2.2002107096379172E-2</v>
      </c>
      <c r="E12" s="44">
        <v>-6.4063877526629176E-2</v>
      </c>
      <c r="F12" s="44">
        <v>0.42642126526903706</v>
      </c>
      <c r="G12" s="44">
        <v>9.766762594162804E-3</v>
      </c>
      <c r="H12" s="44">
        <v>-0.17605210938845289</v>
      </c>
      <c r="I12" s="44">
        <v>2.9419756576381718E-2</v>
      </c>
      <c r="J12" s="44">
        <v>-8.6950772784243846E-2</v>
      </c>
      <c r="K12" s="44">
        <v>1.4508524408052222E-2</v>
      </c>
      <c r="L12" s="44">
        <v>-4.6641426022887818E-3</v>
      </c>
      <c r="M12" s="44">
        <v>-0.15864460764201907</v>
      </c>
      <c r="N12" s="44">
        <v>5.9439648520891723E-2</v>
      </c>
      <c r="O12" s="44">
        <v>-3.6817743612691731E-3</v>
      </c>
      <c r="P12" s="44">
        <v>7.7449655869619577E-2</v>
      </c>
      <c r="Q12" s="44">
        <v>-0.10438391819867017</v>
      </c>
      <c r="R12" s="44">
        <v>7.6546479976558751E-2</v>
      </c>
      <c r="S12" s="44">
        <v>-4.6319425015722795E-2</v>
      </c>
      <c r="T12" s="44">
        <v>1.2594632555351322E-2</v>
      </c>
      <c r="U12" s="44">
        <v>6.355169031315526E-2</v>
      </c>
      <c r="V12" s="45">
        <v>5.8409830484909006E-3</v>
      </c>
      <c r="W12" s="29"/>
      <c r="Y12" s="156"/>
      <c r="Z12" s="30" t="s">
        <v>3</v>
      </c>
      <c r="AA12" s="43">
        <v>3.4130158203286666E-2</v>
      </c>
      <c r="AB12" s="44">
        <v>1.465909505149662E-2</v>
      </c>
      <c r="AC12" s="44">
        <v>-6.334733812627609E-2</v>
      </c>
      <c r="AD12" s="44">
        <v>0.43428825933245691</v>
      </c>
      <c r="AE12" s="44">
        <v>1.767978427283648E-2</v>
      </c>
      <c r="AF12" s="44">
        <v>-0.18003273529622477</v>
      </c>
      <c r="AG12" s="44">
        <v>2.8832844779881177E-2</v>
      </c>
      <c r="AH12" s="44">
        <v>-0.10248357428717053</v>
      </c>
      <c r="AI12" s="44">
        <v>1.725220503949788E-2</v>
      </c>
      <c r="AJ12" s="44">
        <v>-3.2566462367710626E-3</v>
      </c>
      <c r="AK12" s="44">
        <v>-0.15597934713169262</v>
      </c>
      <c r="AL12" s="44">
        <v>5.2033332708377809E-2</v>
      </c>
      <c r="AM12" s="44">
        <v>-2.5722599540802631E-3</v>
      </c>
      <c r="AN12" s="44">
        <v>9.3531661914143097E-2</v>
      </c>
      <c r="AO12" s="44">
        <v>-0.1062853911749404</v>
      </c>
      <c r="AP12" s="44">
        <v>-4.0802655965819307E-2</v>
      </c>
      <c r="AQ12" s="44">
        <v>6.0494653006852462E-3</v>
      </c>
      <c r="AR12" s="44">
        <v>6.1407293708266343E-2</v>
      </c>
      <c r="AS12" s="45">
        <v>1.9539570874702841E-2</v>
      </c>
      <c r="AT12" s="29"/>
      <c r="AW12" s="29"/>
    </row>
    <row r="13" spans="1:49" x14ac:dyDescent="0.25">
      <c r="A13" s="156"/>
      <c r="B13" s="30" t="s">
        <v>4</v>
      </c>
      <c r="C13" s="43">
        <v>-7.1968127356769163E-2</v>
      </c>
      <c r="D13" s="44">
        <v>-0.15647613609317365</v>
      </c>
      <c r="E13" s="44">
        <v>2.9659609412802136E-2</v>
      </c>
      <c r="F13" s="44">
        <v>9.766762594162804E-3</v>
      </c>
      <c r="G13" s="44">
        <v>0.45212845275676494</v>
      </c>
      <c r="H13" s="44">
        <v>2.6588279310692971E-2</v>
      </c>
      <c r="I13" s="44">
        <v>-1.8031473083607953E-2</v>
      </c>
      <c r="J13" s="44">
        <v>-3.777004436799699E-2</v>
      </c>
      <c r="K13" s="44">
        <v>-3.705056927197365E-2</v>
      </c>
      <c r="L13" s="44">
        <v>-1.491121445348275E-3</v>
      </c>
      <c r="M13" s="44">
        <v>-4.9376503231342045E-2</v>
      </c>
      <c r="N13" s="44">
        <v>-1.1671326419068283E-2</v>
      </c>
      <c r="O13" s="44">
        <v>8.6719878288410379E-2</v>
      </c>
      <c r="P13" s="44">
        <v>-5.0588777132597844E-2</v>
      </c>
      <c r="Q13" s="44">
        <v>-6.4397656554776903E-2</v>
      </c>
      <c r="R13" s="44">
        <v>-7.2597519223756249E-2</v>
      </c>
      <c r="S13" s="44">
        <v>-2.8995410413007075E-3</v>
      </c>
      <c r="T13" s="44">
        <v>-9.0723116353037078E-2</v>
      </c>
      <c r="U13" s="44">
        <v>-1.1689595902034524E-2</v>
      </c>
      <c r="V13" s="45">
        <v>4.1962223118390277E-2</v>
      </c>
      <c r="W13" s="29"/>
      <c r="Y13" s="156"/>
      <c r="Z13" s="30" t="s">
        <v>4</v>
      </c>
      <c r="AA13" s="43">
        <v>-7.9429106012263731E-2</v>
      </c>
      <c r="AB13" s="44">
        <v>-0.15419063656995571</v>
      </c>
      <c r="AC13" s="44">
        <v>2.8297307861076933E-2</v>
      </c>
      <c r="AD13" s="44">
        <v>1.767978427283648E-2</v>
      </c>
      <c r="AE13" s="44">
        <v>0.4591849389659528</v>
      </c>
      <c r="AF13" s="44">
        <v>2.7668373932120845E-2</v>
      </c>
      <c r="AG13" s="44">
        <v>-1.7240706060673808E-2</v>
      </c>
      <c r="AH13" s="44">
        <v>-2.9289085017214899E-2</v>
      </c>
      <c r="AI13" s="44">
        <v>-4.0018580911904175E-2</v>
      </c>
      <c r="AJ13" s="44">
        <v>-2.9311167737121409E-3</v>
      </c>
      <c r="AK13" s="44">
        <v>-6.1170720557470602E-2</v>
      </c>
      <c r="AL13" s="44">
        <v>-1.2531240847022435E-3</v>
      </c>
      <c r="AM13" s="44">
        <v>8.7005664256454424E-2</v>
      </c>
      <c r="AN13" s="44">
        <v>-6.4235161248971259E-2</v>
      </c>
      <c r="AO13" s="44">
        <v>-6.5425730442687194E-2</v>
      </c>
      <c r="AP13" s="44">
        <v>-9.5536615211044233E-3</v>
      </c>
      <c r="AQ13" s="44">
        <v>-8.7223447568293963E-2</v>
      </c>
      <c r="AR13" s="44">
        <v>-8.5576935179391359E-3</v>
      </c>
      <c r="AS13" s="45">
        <v>3.1814259149978978E-2</v>
      </c>
      <c r="AT13" s="29"/>
      <c r="AW13" s="29"/>
    </row>
    <row r="14" spans="1:49" x14ac:dyDescent="0.25">
      <c r="A14" s="156"/>
      <c r="B14" s="30" t="s">
        <v>5</v>
      </c>
      <c r="C14" s="43">
        <v>-7.2023925754319248E-2</v>
      </c>
      <c r="D14" s="44">
        <v>-5.3493253803966717E-2</v>
      </c>
      <c r="E14" s="44">
        <v>3.8674118480730858E-2</v>
      </c>
      <c r="F14" s="44">
        <v>-0.17605210938845289</v>
      </c>
      <c r="G14" s="44">
        <v>2.6588279310692971E-2</v>
      </c>
      <c r="H14" s="44">
        <v>0.31151001006887247</v>
      </c>
      <c r="I14" s="44">
        <v>-3.6684265880625004E-3</v>
      </c>
      <c r="J14" s="44">
        <v>5.9058053530198273E-2</v>
      </c>
      <c r="K14" s="44">
        <v>-7.5936221611055899E-2</v>
      </c>
      <c r="L14" s="44">
        <v>-9.8245414008070978E-2</v>
      </c>
      <c r="M14" s="44">
        <v>4.9363357759104248E-2</v>
      </c>
      <c r="N14" s="44">
        <v>-2.588161193214869E-2</v>
      </c>
      <c r="O14" s="44">
        <v>6.5445998788248888E-2</v>
      </c>
      <c r="P14" s="44">
        <v>-4.4182962408599688E-2</v>
      </c>
      <c r="Q14" s="44">
        <v>4.5739991256578794E-2</v>
      </c>
      <c r="R14" s="44">
        <v>6.787340696274056E-3</v>
      </c>
      <c r="S14" s="44">
        <v>-6.7443183204980064E-2</v>
      </c>
      <c r="T14" s="44">
        <v>-4.6885634291504052E-2</v>
      </c>
      <c r="U14" s="44">
        <v>-1.8959152982610875E-2</v>
      </c>
      <c r="V14" s="45">
        <v>-3.5039552919942617E-2</v>
      </c>
      <c r="W14" s="29"/>
      <c r="Y14" s="156"/>
      <c r="Z14" s="30" t="s">
        <v>5</v>
      </c>
      <c r="AA14" s="43">
        <v>-7.2182878449612062E-2</v>
      </c>
      <c r="AB14" s="44">
        <v>-5.522575125747068E-2</v>
      </c>
      <c r="AC14" s="44">
        <v>3.8888726130526206E-2</v>
      </c>
      <c r="AD14" s="44">
        <v>-0.18003273529622477</v>
      </c>
      <c r="AE14" s="44">
        <v>2.7668373932120845E-2</v>
      </c>
      <c r="AF14" s="44">
        <v>0.31157075403115264</v>
      </c>
      <c r="AG14" s="44">
        <v>-3.7698839075902173E-3</v>
      </c>
      <c r="AH14" s="44">
        <v>6.0100408318157432E-2</v>
      </c>
      <c r="AI14" s="44">
        <v>-7.589223825183572E-2</v>
      </c>
      <c r="AJ14" s="44">
        <v>-9.8202623841871464E-2</v>
      </c>
      <c r="AK14" s="44">
        <v>5.1652604673466794E-2</v>
      </c>
      <c r="AL14" s="44">
        <v>-2.8383092081585768E-2</v>
      </c>
      <c r="AM14" s="44">
        <v>6.5597020365733269E-2</v>
      </c>
      <c r="AN14" s="44">
        <v>-4.5117864362555382E-2</v>
      </c>
      <c r="AO14" s="44">
        <v>4.5751034976889496E-2</v>
      </c>
      <c r="AP14" s="44">
        <v>-6.7678192969011619E-2</v>
      </c>
      <c r="AQ14" s="44">
        <v>-4.8381699655075237E-2</v>
      </c>
      <c r="AR14" s="44">
        <v>-1.9340115018373787E-2</v>
      </c>
      <c r="AS14" s="45">
        <v>-3.5374754510892718E-2</v>
      </c>
      <c r="AT14" s="29"/>
      <c r="AW14" s="29"/>
    </row>
    <row r="15" spans="1:49" x14ac:dyDescent="0.25">
      <c r="A15" s="156"/>
      <c r="B15" s="30" t="s">
        <v>6</v>
      </c>
      <c r="C15" s="43">
        <v>7.7940968787652215E-3</v>
      </c>
      <c r="D15" s="44">
        <v>-9.4278473897957786E-3</v>
      </c>
      <c r="E15" s="44">
        <v>-1.8650527192895082E-2</v>
      </c>
      <c r="F15" s="44">
        <v>2.9419756576381718E-2</v>
      </c>
      <c r="G15" s="44">
        <v>-1.8031473083607953E-2</v>
      </c>
      <c r="H15" s="44">
        <v>-3.6684265880625004E-3</v>
      </c>
      <c r="I15" s="44">
        <v>0.43032182473720676</v>
      </c>
      <c r="J15" s="44">
        <v>-4.0884235261451622E-2</v>
      </c>
      <c r="K15" s="44">
        <v>-7.9371241028440231E-2</v>
      </c>
      <c r="L15" s="44">
        <v>1.5165496069186688E-2</v>
      </c>
      <c r="M15" s="44">
        <v>5.9209323768715898E-3</v>
      </c>
      <c r="N15" s="44">
        <v>-0.11141560358295657</v>
      </c>
      <c r="O15" s="44">
        <v>5.2285854009493503E-2</v>
      </c>
      <c r="P15" s="44">
        <v>-4.2867742903295869E-3</v>
      </c>
      <c r="Q15" s="44">
        <v>-6.0824386694907404E-2</v>
      </c>
      <c r="R15" s="44">
        <v>1.1097661857754364E-2</v>
      </c>
      <c r="S15" s="44">
        <v>-9.8134477294735081E-2</v>
      </c>
      <c r="T15" s="44">
        <v>-3.6264820318784301E-2</v>
      </c>
      <c r="U15" s="44">
        <v>7.4719162693586381E-3</v>
      </c>
      <c r="V15" s="45">
        <v>3.161330954745981E-3</v>
      </c>
      <c r="W15" s="29"/>
      <c r="Y15" s="156"/>
      <c r="Z15" s="30" t="s">
        <v>6</v>
      </c>
      <c r="AA15" s="43">
        <v>8.7216617677421913E-3</v>
      </c>
      <c r="AB15" s="44">
        <v>-1.0773285961467016E-2</v>
      </c>
      <c r="AC15" s="44">
        <v>-1.8396029160245585E-2</v>
      </c>
      <c r="AD15" s="44">
        <v>2.8832844779881177E-2</v>
      </c>
      <c r="AE15" s="44">
        <v>-1.7240706060673808E-2</v>
      </c>
      <c r="AF15" s="44">
        <v>-3.7698839075902173E-3</v>
      </c>
      <c r="AG15" s="44">
        <v>0.43048424716821032</v>
      </c>
      <c r="AH15" s="44">
        <v>-4.3833669984682508E-2</v>
      </c>
      <c r="AI15" s="44">
        <v>-7.921408401417343E-2</v>
      </c>
      <c r="AJ15" s="44">
        <v>1.5394942179525592E-2</v>
      </c>
      <c r="AK15" s="44">
        <v>7.5370326749494652E-3</v>
      </c>
      <c r="AL15" s="44">
        <v>-0.11943585234937937</v>
      </c>
      <c r="AM15" s="44">
        <v>5.2501961556796636E-2</v>
      </c>
      <c r="AN15" s="44">
        <v>-2.8711309101877819E-3</v>
      </c>
      <c r="AO15" s="44">
        <v>-6.0843892482017534E-2</v>
      </c>
      <c r="AP15" s="44">
        <v>-9.8385453092336442E-2</v>
      </c>
      <c r="AQ15" s="44">
        <v>-3.7955378896899837E-2</v>
      </c>
      <c r="AR15" s="44">
        <v>6.9961297838588097E-3</v>
      </c>
      <c r="AS15" s="45">
        <v>5.1963795672986205E-3</v>
      </c>
      <c r="AT15" s="29"/>
      <c r="AW15" s="29"/>
    </row>
    <row r="16" spans="1:49" x14ac:dyDescent="0.25">
      <c r="A16" s="156"/>
      <c r="B16" s="30" t="s">
        <v>7</v>
      </c>
      <c r="C16" s="43">
        <v>-3.2443880608932794E-2</v>
      </c>
      <c r="D16" s="44">
        <v>4.2210740761686821E-2</v>
      </c>
      <c r="E16" s="44">
        <v>-3.2816104368762249E-2</v>
      </c>
      <c r="F16" s="44">
        <v>-8.6950772784243846E-2</v>
      </c>
      <c r="G16" s="44">
        <v>-3.777004436799699E-2</v>
      </c>
      <c r="H16" s="44">
        <v>5.9058053530198273E-2</v>
      </c>
      <c r="I16" s="44">
        <v>-4.0884235261451622E-2</v>
      </c>
      <c r="J16" s="44">
        <v>0.43119194172194003</v>
      </c>
      <c r="K16" s="44">
        <v>-0.11765827987241168</v>
      </c>
      <c r="L16" s="44">
        <v>-4.726648811739128E-2</v>
      </c>
      <c r="M16" s="44">
        <v>3.3492666612895607E-2</v>
      </c>
      <c r="N16" s="44">
        <v>-3.442680617711389E-2</v>
      </c>
      <c r="O16" s="44">
        <v>-2.4616887993934352E-2</v>
      </c>
      <c r="P16" s="44">
        <v>-3.1437163340825545E-2</v>
      </c>
      <c r="Q16" s="44">
        <v>3.0323062241475172E-3</v>
      </c>
      <c r="R16" s="44">
        <v>0.10311235380914556</v>
      </c>
      <c r="S16" s="44">
        <v>-3.3437735579939162E-2</v>
      </c>
      <c r="T16" s="44">
        <v>3.96519334710334E-2</v>
      </c>
      <c r="U16" s="44">
        <v>-5.8681946741122211E-2</v>
      </c>
      <c r="V16" s="45">
        <v>-3.2064625368237711E-2</v>
      </c>
      <c r="W16" s="29"/>
      <c r="Y16" s="156"/>
      <c r="Z16" s="30" t="s">
        <v>7</v>
      </c>
      <c r="AA16" s="43">
        <v>-2.5660001990916347E-2</v>
      </c>
      <c r="AB16" s="44">
        <v>3.3280876389965144E-2</v>
      </c>
      <c r="AC16" s="44">
        <v>-3.1271307226267656E-2</v>
      </c>
      <c r="AD16" s="44">
        <v>-0.10248357428717053</v>
      </c>
      <c r="AE16" s="44">
        <v>-2.9289085017214899E-2</v>
      </c>
      <c r="AF16" s="44">
        <v>6.0100408318157432E-2</v>
      </c>
      <c r="AG16" s="44">
        <v>-4.3833669984682508E-2</v>
      </c>
      <c r="AH16" s="44">
        <v>0.44567940923869831</v>
      </c>
      <c r="AI16" s="44">
        <v>-0.11851442686726242</v>
      </c>
      <c r="AJ16" s="44">
        <v>-4.6842249153636203E-2</v>
      </c>
      <c r="AK16" s="44">
        <v>4.9482408884800357E-2</v>
      </c>
      <c r="AL16" s="44">
        <v>-5.3877245991293392E-2</v>
      </c>
      <c r="AM16" s="44">
        <v>-2.3845347743471038E-2</v>
      </c>
      <c r="AN16" s="44">
        <v>-1.8513672369250868E-2</v>
      </c>
      <c r="AO16" s="44">
        <v>3.1674231221925221E-3</v>
      </c>
      <c r="AP16" s="44">
        <v>-2.548406942647484E-2</v>
      </c>
      <c r="AQ16" s="44">
        <v>3.2156633199017307E-2</v>
      </c>
      <c r="AR16" s="44">
        <v>-6.5724172524952384E-2</v>
      </c>
      <c r="AS16" s="45">
        <v>-1.6316621345414721E-2</v>
      </c>
      <c r="AT16" s="29"/>
      <c r="AW16" s="29"/>
    </row>
    <row r="17" spans="1:49" x14ac:dyDescent="0.25">
      <c r="A17" s="156"/>
      <c r="B17" s="30" t="s">
        <v>8</v>
      </c>
      <c r="C17" s="43">
        <v>2.5778264773808443E-2</v>
      </c>
      <c r="D17" s="44">
        <v>-3.2699013989182582E-2</v>
      </c>
      <c r="E17" s="44">
        <v>3.2145360697341275E-4</v>
      </c>
      <c r="F17" s="44">
        <v>1.4508524408052222E-2</v>
      </c>
      <c r="G17" s="44">
        <v>-3.705056927197365E-2</v>
      </c>
      <c r="H17" s="44">
        <v>-7.5936221611055899E-2</v>
      </c>
      <c r="I17" s="44">
        <v>-7.9371241028440231E-2</v>
      </c>
      <c r="J17" s="44">
        <v>-0.11765827987241168</v>
      </c>
      <c r="K17" s="44">
        <v>0.36703997279732198</v>
      </c>
      <c r="L17" s="44">
        <v>-6.2363371383370926E-2</v>
      </c>
      <c r="M17" s="44">
        <v>-0.11247111111693367</v>
      </c>
      <c r="N17" s="44">
        <v>2.741952644357034E-2</v>
      </c>
      <c r="O17" s="44">
        <v>-4.3388318688722685E-2</v>
      </c>
      <c r="P17" s="44">
        <v>-3.182327144651878E-2</v>
      </c>
      <c r="Q17" s="44">
        <v>-2.908896596586032E-2</v>
      </c>
      <c r="R17" s="44">
        <v>-2.3751681629503415E-2</v>
      </c>
      <c r="S17" s="44">
        <v>5.8734183026448117E-2</v>
      </c>
      <c r="T17" s="44">
        <v>3.8829910162983171E-2</v>
      </c>
      <c r="U17" s="44">
        <v>9.3102431087640686E-2</v>
      </c>
      <c r="V17" s="45">
        <v>-5.2544410487404158E-2</v>
      </c>
      <c r="W17" s="29"/>
      <c r="Y17" s="156"/>
      <c r="Z17" s="30" t="s">
        <v>8</v>
      </c>
      <c r="AA17" s="43">
        <v>2.4241883326403927E-2</v>
      </c>
      <c r="AB17" s="44">
        <v>-3.0889338611177711E-2</v>
      </c>
      <c r="AC17" s="44">
        <v>-2.7590983421998857E-4</v>
      </c>
      <c r="AD17" s="44">
        <v>1.725220503949788E-2</v>
      </c>
      <c r="AE17" s="44">
        <v>-4.0018580911904175E-2</v>
      </c>
      <c r="AF17" s="44">
        <v>-7.589223825183572E-2</v>
      </c>
      <c r="AG17" s="44">
        <v>-7.921408401417343E-2</v>
      </c>
      <c r="AH17" s="44">
        <v>-0.11851442686726242</v>
      </c>
      <c r="AI17" s="44">
        <v>0.36778520008892812</v>
      </c>
      <c r="AJ17" s="44">
        <v>-6.2990460902468778E-2</v>
      </c>
      <c r="AK17" s="44">
        <v>-0.11898492186742338</v>
      </c>
      <c r="AL17" s="44">
        <v>3.2661020434817049E-2</v>
      </c>
      <c r="AM17" s="44">
        <v>-4.3860105687948507E-2</v>
      </c>
      <c r="AN17" s="44">
        <v>-3.6698056393906782E-2</v>
      </c>
      <c r="AO17" s="44">
        <v>-2.9155453923268491E-2</v>
      </c>
      <c r="AP17" s="44">
        <v>5.7453340127073864E-2</v>
      </c>
      <c r="AQ17" s="44">
        <v>4.1777704163156931E-2</v>
      </c>
      <c r="AR17" s="44">
        <v>9.471047483943533E-2</v>
      </c>
      <c r="AS17" s="45">
        <v>-5.8961246036667941E-2</v>
      </c>
      <c r="AT17" s="29"/>
      <c r="AW17" s="29"/>
    </row>
    <row r="18" spans="1:49" x14ac:dyDescent="0.25">
      <c r="A18" s="156"/>
      <c r="B18" s="30" t="s">
        <v>9</v>
      </c>
      <c r="C18" s="43">
        <v>1.2664486693766809E-2</v>
      </c>
      <c r="D18" s="44">
        <v>4.4502456437932623E-2</v>
      </c>
      <c r="E18" s="44">
        <v>-4.7898620386340754E-2</v>
      </c>
      <c r="F18" s="44">
        <v>-4.6641426022887818E-3</v>
      </c>
      <c r="G18" s="44">
        <v>-1.491121445348275E-3</v>
      </c>
      <c r="H18" s="44">
        <v>-9.8245414008070978E-2</v>
      </c>
      <c r="I18" s="44">
        <v>1.5165496069186688E-2</v>
      </c>
      <c r="J18" s="44">
        <v>-4.726648811739128E-2</v>
      </c>
      <c r="K18" s="44">
        <v>-6.2363371383370926E-2</v>
      </c>
      <c r="L18" s="44">
        <v>0.40147473497197644</v>
      </c>
      <c r="M18" s="44">
        <v>2.1400440672231347E-2</v>
      </c>
      <c r="N18" s="44">
        <v>-7.9551928627656799E-3</v>
      </c>
      <c r="O18" s="44">
        <v>-3.9721006428089907E-2</v>
      </c>
      <c r="P18" s="44">
        <v>4.3434932640346605E-2</v>
      </c>
      <c r="Q18" s="44">
        <v>-2.8177747507800749E-2</v>
      </c>
      <c r="R18" s="44">
        <v>-1.4554348905344227E-2</v>
      </c>
      <c r="S18" s="44">
        <v>2.5373390472231971E-2</v>
      </c>
      <c r="T18" s="44">
        <v>-8.8942083331863028E-2</v>
      </c>
      <c r="U18" s="44">
        <v>-5.3115645033191564E-2</v>
      </c>
      <c r="V18" s="45">
        <v>-1.0613764499598111E-2</v>
      </c>
      <c r="W18" s="29"/>
      <c r="Y18" s="156"/>
      <c r="Z18" s="30" t="s">
        <v>9</v>
      </c>
      <c r="AA18" s="43">
        <v>1.1672093462123383E-2</v>
      </c>
      <c r="AB18" s="44">
        <v>4.6901201819138399E-2</v>
      </c>
      <c r="AC18" s="44">
        <v>-4.8343212904732293E-2</v>
      </c>
      <c r="AD18" s="44">
        <v>-3.2566462367710626E-3</v>
      </c>
      <c r="AE18" s="44">
        <v>-2.9311167737121409E-3</v>
      </c>
      <c r="AF18" s="44">
        <v>-9.8202623841871464E-2</v>
      </c>
      <c r="AG18" s="44">
        <v>1.5394942179525592E-2</v>
      </c>
      <c r="AH18" s="44">
        <v>-4.6842249153636203E-2</v>
      </c>
      <c r="AI18" s="44">
        <v>-6.2990460902468778E-2</v>
      </c>
      <c r="AJ18" s="44">
        <v>0.40175418676125096</v>
      </c>
      <c r="AK18" s="44">
        <v>2.0122801223234055E-2</v>
      </c>
      <c r="AL18" s="44">
        <v>-6.1834581237389307E-3</v>
      </c>
      <c r="AM18" s="44">
        <v>-3.9990595482167442E-2</v>
      </c>
      <c r="AN18" s="44">
        <v>4.3237912189331887E-2</v>
      </c>
      <c r="AO18" s="44">
        <v>-2.8201907428998332E-2</v>
      </c>
      <c r="AP18" s="44">
        <v>2.4403994670905038E-2</v>
      </c>
      <c r="AQ18" s="44">
        <v>-8.9355398416711557E-2</v>
      </c>
      <c r="AR18" s="44">
        <v>-5.2680563131593743E-2</v>
      </c>
      <c r="AS18" s="45">
        <v>-1.3564499024450239E-2</v>
      </c>
      <c r="AT18" s="29"/>
      <c r="AW18" s="29"/>
    </row>
    <row r="19" spans="1:49" x14ac:dyDescent="0.25">
      <c r="A19" s="156"/>
      <c r="B19" s="30" t="s">
        <v>10</v>
      </c>
      <c r="C19" s="43">
        <v>2.3642100106720979E-2</v>
      </c>
      <c r="D19" s="44">
        <v>7.8722996310438401E-2</v>
      </c>
      <c r="E19" s="44">
        <v>-3.6118274569642894E-2</v>
      </c>
      <c r="F19" s="44">
        <v>-0.15864460764201907</v>
      </c>
      <c r="G19" s="44">
        <v>-4.9376503231342045E-2</v>
      </c>
      <c r="H19" s="44">
        <v>4.9363357759104248E-2</v>
      </c>
      <c r="I19" s="44">
        <v>5.9209323768715898E-3</v>
      </c>
      <c r="J19" s="44">
        <v>3.3492666612895607E-2</v>
      </c>
      <c r="K19" s="44">
        <v>-0.11247111111693367</v>
      </c>
      <c r="L19" s="44">
        <v>2.1400440672231347E-2</v>
      </c>
      <c r="M19" s="44">
        <v>0.44320795839690619</v>
      </c>
      <c r="N19" s="44">
        <v>-4.2946386105095165E-2</v>
      </c>
      <c r="O19" s="44">
        <v>-2.6786174291938435E-2</v>
      </c>
      <c r="P19" s="44">
        <v>-3.4229722147191229E-2</v>
      </c>
      <c r="Q19" s="44">
        <v>9.2998782474197877E-2</v>
      </c>
      <c r="R19" s="44">
        <v>-9.611737964711034E-2</v>
      </c>
      <c r="S19" s="44">
        <v>-1.9721868019036788E-3</v>
      </c>
      <c r="T19" s="44">
        <v>-4.2522802563002379E-2</v>
      </c>
      <c r="U19" s="44">
        <v>-0.13580959846419777</v>
      </c>
      <c r="V19" s="45">
        <v>2.4286250303240473E-2</v>
      </c>
      <c r="W19" s="29"/>
      <c r="Y19" s="156"/>
      <c r="Z19" s="30" t="s">
        <v>10</v>
      </c>
      <c r="AA19" s="43">
        <v>1.6945513873937914E-2</v>
      </c>
      <c r="AB19" s="44">
        <v>9.2836464618937561E-2</v>
      </c>
      <c r="AC19" s="44">
        <v>-3.9658423567336148E-2</v>
      </c>
      <c r="AD19" s="44">
        <v>-0.15597934713169262</v>
      </c>
      <c r="AE19" s="44">
        <v>-6.1170720557470602E-2</v>
      </c>
      <c r="AF19" s="44">
        <v>5.1652604673466794E-2</v>
      </c>
      <c r="AG19" s="44">
        <v>7.5370326749494652E-3</v>
      </c>
      <c r="AH19" s="44">
        <v>4.9482408884800357E-2</v>
      </c>
      <c r="AI19" s="44">
        <v>-0.11898492186742338</v>
      </c>
      <c r="AJ19" s="44">
        <v>2.0122801223234055E-2</v>
      </c>
      <c r="AK19" s="44">
        <v>0.45573142052612536</v>
      </c>
      <c r="AL19" s="44">
        <v>-3.1543742632744357E-2</v>
      </c>
      <c r="AM19" s="44">
        <v>-2.9053311991414428E-2</v>
      </c>
      <c r="AN19" s="44">
        <v>-5.0978681737365576E-2</v>
      </c>
      <c r="AO19" s="44">
        <v>9.5595788882201618E-2</v>
      </c>
      <c r="AP19" s="44">
        <v>-1.086334039708526E-2</v>
      </c>
      <c r="AQ19" s="44">
        <v>-3.5644965541928815E-2</v>
      </c>
      <c r="AR19" s="44">
        <v>-0.13564913710490806</v>
      </c>
      <c r="AS19" s="45">
        <v>9.1247031167419092E-3</v>
      </c>
      <c r="AT19" s="29"/>
      <c r="AW19" s="29"/>
    </row>
    <row r="20" spans="1:49" x14ac:dyDescent="0.25">
      <c r="A20" s="156"/>
      <c r="B20" s="30" t="s">
        <v>11</v>
      </c>
      <c r="C20" s="43">
        <v>-1.7538124894488062E-2</v>
      </c>
      <c r="D20" s="44">
        <v>4.8108969550750474E-2</v>
      </c>
      <c r="E20" s="44">
        <v>-1.8524803333037743E-2</v>
      </c>
      <c r="F20" s="44">
        <v>5.9439648520891723E-2</v>
      </c>
      <c r="G20" s="44">
        <v>-1.1671326419068283E-2</v>
      </c>
      <c r="H20" s="44">
        <v>-2.588161193214869E-2</v>
      </c>
      <c r="I20" s="44">
        <v>-0.11141560358295657</v>
      </c>
      <c r="J20" s="44">
        <v>-3.442680617711389E-2</v>
      </c>
      <c r="K20" s="44">
        <v>2.741952644357034E-2</v>
      </c>
      <c r="L20" s="44">
        <v>-7.9551928627656799E-3</v>
      </c>
      <c r="M20" s="44">
        <v>-4.2946386105095165E-2</v>
      </c>
      <c r="N20" s="44">
        <v>0.29760953973723625</v>
      </c>
      <c r="O20" s="44">
        <v>-0.12481083712054307</v>
      </c>
      <c r="P20" s="44">
        <v>-3.1856084932221009E-2</v>
      </c>
      <c r="Q20" s="44">
        <v>-7.6550626368612734E-2</v>
      </c>
      <c r="R20" s="44">
        <v>0.1097448954248855</v>
      </c>
      <c r="S20" s="44">
        <v>7.7346273483840343E-3</v>
      </c>
      <c r="T20" s="44">
        <v>-2.3336812259200982E-2</v>
      </c>
      <c r="U20" s="44">
        <v>5.6148072484561232E-2</v>
      </c>
      <c r="V20" s="45">
        <v>-4.0883008136891191E-2</v>
      </c>
      <c r="W20" s="29"/>
      <c r="Y20" s="156"/>
      <c r="Z20" s="30" t="s">
        <v>11</v>
      </c>
      <c r="AA20" s="43">
        <v>-9.7955663419699822E-3</v>
      </c>
      <c r="AB20" s="44">
        <v>3.9627548867427156E-2</v>
      </c>
      <c r="AC20" s="44">
        <v>-1.6672805357690938E-2</v>
      </c>
      <c r="AD20" s="44">
        <v>5.2033332708377809E-2</v>
      </c>
      <c r="AE20" s="44">
        <v>-1.2531240847022435E-3</v>
      </c>
      <c r="AF20" s="44">
        <v>-2.8383092081585768E-2</v>
      </c>
      <c r="AG20" s="44">
        <v>-0.11943585234937937</v>
      </c>
      <c r="AH20" s="44">
        <v>-5.3877245991293392E-2</v>
      </c>
      <c r="AI20" s="44">
        <v>3.2661020434817049E-2</v>
      </c>
      <c r="AJ20" s="44">
        <v>-6.1834581237389307E-3</v>
      </c>
      <c r="AK20" s="44">
        <v>-3.1543742632744357E-2</v>
      </c>
      <c r="AL20" s="44">
        <v>0.31438207548669395</v>
      </c>
      <c r="AM20" s="44">
        <v>-0.13016251124671382</v>
      </c>
      <c r="AN20" s="44">
        <v>-1.8371786223393607E-2</v>
      </c>
      <c r="AO20" s="44">
        <v>-8.0828691495425417E-2</v>
      </c>
      <c r="AP20" s="44">
        <v>1.8605351528593699E-2</v>
      </c>
      <c r="AQ20" s="44">
        <v>-3.5547354552460386E-2</v>
      </c>
      <c r="AR20" s="44">
        <v>5.4247265574812915E-2</v>
      </c>
      <c r="AS20" s="45">
        <v>-2.5188550846639665E-2</v>
      </c>
      <c r="AT20" s="29"/>
      <c r="AW20" s="29"/>
    </row>
    <row r="21" spans="1:49" x14ac:dyDescent="0.25">
      <c r="A21" s="156"/>
      <c r="B21" s="30" t="s">
        <v>12</v>
      </c>
      <c r="C21" s="43">
        <v>8.0615126638885898E-3</v>
      </c>
      <c r="D21" s="44">
        <v>-0.16523099997514604</v>
      </c>
      <c r="E21" s="44">
        <v>3.7882960566327999E-2</v>
      </c>
      <c r="F21" s="44">
        <v>-3.6817743612691731E-3</v>
      </c>
      <c r="G21" s="44">
        <v>8.6719878288410379E-2</v>
      </c>
      <c r="H21" s="44">
        <v>6.5445998788248888E-2</v>
      </c>
      <c r="I21" s="44">
        <v>5.2285854009493503E-2</v>
      </c>
      <c r="J21" s="44">
        <v>-2.4616887993934352E-2</v>
      </c>
      <c r="K21" s="44">
        <v>-4.3388318688722685E-2</v>
      </c>
      <c r="L21" s="44">
        <v>-3.9721006428089907E-2</v>
      </c>
      <c r="M21" s="44">
        <v>-2.6786174291938435E-2</v>
      </c>
      <c r="N21" s="44">
        <v>-0.12481083712054307</v>
      </c>
      <c r="O21" s="44">
        <v>0.31953194648436717</v>
      </c>
      <c r="P21" s="44">
        <v>-9.5194858727380538E-2</v>
      </c>
      <c r="Q21" s="44">
        <v>-1.9555874641841775E-2</v>
      </c>
      <c r="R21" s="44">
        <v>-1.1470161049803839E-2</v>
      </c>
      <c r="S21" s="44">
        <v>-4.7231626792310459E-2</v>
      </c>
      <c r="T21" s="44">
        <v>-9.7032892568434063E-3</v>
      </c>
      <c r="U21" s="44">
        <v>-7.1976416014534819E-3</v>
      </c>
      <c r="V21" s="45">
        <v>-1.1184134971552382E-2</v>
      </c>
      <c r="W21" s="29"/>
      <c r="Y21" s="156"/>
      <c r="Z21" s="30" t="s">
        <v>12</v>
      </c>
      <c r="AA21" s="43">
        <v>7.2592082674964951E-3</v>
      </c>
      <c r="AB21" s="44">
        <v>-0.16723985333216043</v>
      </c>
      <c r="AC21" s="44">
        <v>3.7650693296126858E-2</v>
      </c>
      <c r="AD21" s="44">
        <v>-2.5722599540802631E-3</v>
      </c>
      <c r="AE21" s="44">
        <v>8.7005664256454424E-2</v>
      </c>
      <c r="AF21" s="44">
        <v>6.5597020365733269E-2</v>
      </c>
      <c r="AG21" s="44">
        <v>5.2501961556796636E-2</v>
      </c>
      <c r="AH21" s="44">
        <v>-2.3845347743471038E-2</v>
      </c>
      <c r="AI21" s="44">
        <v>-4.3860105687948507E-2</v>
      </c>
      <c r="AJ21" s="44">
        <v>-3.9990595482167442E-2</v>
      </c>
      <c r="AK21" s="44">
        <v>-2.9053311991414428E-2</v>
      </c>
      <c r="AL21" s="44">
        <v>-0.13016251124671382</v>
      </c>
      <c r="AM21" s="44">
        <v>0.3197054842384191</v>
      </c>
      <c r="AN21" s="44">
        <v>-0.10101092206844618</v>
      </c>
      <c r="AO21" s="44">
        <v>-1.9570077453424213E-2</v>
      </c>
      <c r="AP21" s="44">
        <v>-4.8859740045607947E-2</v>
      </c>
      <c r="AQ21" s="44">
        <v>-8.8568940622101421E-3</v>
      </c>
      <c r="AR21" s="44">
        <v>-6.7049086681490845E-3</v>
      </c>
      <c r="AS21" s="45">
        <v>-1.3629405724529546E-2</v>
      </c>
      <c r="AT21" s="29"/>
      <c r="AW21" s="29"/>
    </row>
    <row r="22" spans="1:49" x14ac:dyDescent="0.25">
      <c r="A22" s="156"/>
      <c r="B22" s="30" t="s">
        <v>13</v>
      </c>
      <c r="C22" s="43">
        <v>-2.1116375537340408E-2</v>
      </c>
      <c r="D22" s="44">
        <v>3.8876217414509216E-2</v>
      </c>
      <c r="E22" s="44">
        <v>-1.6751229118703189E-2</v>
      </c>
      <c r="F22" s="44">
        <v>7.7449655869619577E-2</v>
      </c>
      <c r="G22" s="44">
        <v>-5.0588777132597844E-2</v>
      </c>
      <c r="H22" s="44">
        <v>-4.4182962408599688E-2</v>
      </c>
      <c r="I22" s="44">
        <v>-4.2867742903295869E-3</v>
      </c>
      <c r="J22" s="44">
        <v>-3.1437163340825545E-2</v>
      </c>
      <c r="K22" s="44">
        <v>-3.182327144651878E-2</v>
      </c>
      <c r="L22" s="44">
        <v>4.3434932640346605E-2</v>
      </c>
      <c r="M22" s="44">
        <v>-3.4229722147191229E-2</v>
      </c>
      <c r="N22" s="44">
        <v>-3.1856084932221009E-2</v>
      </c>
      <c r="O22" s="44">
        <v>-9.5194858727380538E-2</v>
      </c>
      <c r="P22" s="44">
        <v>0.35116217698484248</v>
      </c>
      <c r="Q22" s="44">
        <v>-9.5609346642343412E-2</v>
      </c>
      <c r="R22" s="44">
        <v>-0.10494697352358347</v>
      </c>
      <c r="S22" s="44">
        <v>-2.9862501150272492E-2</v>
      </c>
      <c r="T22" s="44">
        <v>-2.5050807483995238E-2</v>
      </c>
      <c r="U22" s="44">
        <v>-5.4638187708585417E-2</v>
      </c>
      <c r="V22" s="45">
        <v>6.8178258006492951E-2</v>
      </c>
      <c r="W22" s="29"/>
      <c r="Y22" s="156"/>
      <c r="Z22" s="30" t="s">
        <v>13</v>
      </c>
      <c r="AA22" s="43">
        <v>-3.0637364949115783E-2</v>
      </c>
      <c r="AB22" s="44">
        <v>5.2794530701077022E-2</v>
      </c>
      <c r="AC22" s="44">
        <v>-2.0242285989424895E-2</v>
      </c>
      <c r="AD22" s="44">
        <v>9.3531661914143097E-2</v>
      </c>
      <c r="AE22" s="44">
        <v>-6.4235161248971259E-2</v>
      </c>
      <c r="AF22" s="44">
        <v>-4.5117864362555382E-2</v>
      </c>
      <c r="AG22" s="44">
        <v>-2.8711309101877819E-3</v>
      </c>
      <c r="AH22" s="44">
        <v>-1.8513672369250868E-2</v>
      </c>
      <c r="AI22" s="44">
        <v>-3.6698056393906782E-2</v>
      </c>
      <c r="AJ22" s="44">
        <v>4.3237912189331887E-2</v>
      </c>
      <c r="AK22" s="44">
        <v>-5.0978681737365576E-2</v>
      </c>
      <c r="AL22" s="44">
        <v>-1.8371786223393607E-2</v>
      </c>
      <c r="AM22" s="44">
        <v>-0.10101092206844618</v>
      </c>
      <c r="AN22" s="44">
        <v>0.3663081735494006</v>
      </c>
      <c r="AO22" s="44">
        <v>-9.9767233667726302E-2</v>
      </c>
      <c r="AP22" s="44">
        <v>-4.1291504749970551E-2</v>
      </c>
      <c r="AQ22" s="44">
        <v>-1.6765580512385327E-2</v>
      </c>
      <c r="AR22" s="44">
        <v>-5.2215251783435709E-2</v>
      </c>
      <c r="AS22" s="45">
        <v>5.5412356276136152E-2</v>
      </c>
      <c r="AT22" s="29"/>
      <c r="AW22" s="29"/>
    </row>
    <row r="23" spans="1:49" x14ac:dyDescent="0.25">
      <c r="A23" s="156"/>
      <c r="B23" s="30" t="s">
        <v>14</v>
      </c>
      <c r="C23" s="43">
        <v>-6.1747934937156933E-2</v>
      </c>
      <c r="D23" s="44">
        <v>5.8075545732513799E-2</v>
      </c>
      <c r="E23" s="44">
        <v>-3.0287895898618761E-2</v>
      </c>
      <c r="F23" s="44">
        <v>-0.10438391819867017</v>
      </c>
      <c r="G23" s="44">
        <v>-6.4397656554776903E-2</v>
      </c>
      <c r="H23" s="44">
        <v>4.5739991256578794E-2</v>
      </c>
      <c r="I23" s="44">
        <v>-6.0824386694907404E-2</v>
      </c>
      <c r="J23" s="44">
        <v>3.0323062241475172E-3</v>
      </c>
      <c r="K23" s="44">
        <v>-2.908896596586032E-2</v>
      </c>
      <c r="L23" s="44">
        <v>-2.8177747507800749E-2</v>
      </c>
      <c r="M23" s="44">
        <v>9.2998782474197877E-2</v>
      </c>
      <c r="N23" s="44">
        <v>-7.6550626368612734E-2</v>
      </c>
      <c r="O23" s="44">
        <v>-1.9555874641841775E-2</v>
      </c>
      <c r="P23" s="44">
        <v>-9.5609346642343412E-2</v>
      </c>
      <c r="Q23" s="44">
        <v>0.44924312633788838</v>
      </c>
      <c r="R23" s="44">
        <v>-2.3654493004933186E-4</v>
      </c>
      <c r="S23" s="44">
        <v>7.4399098700097435E-2</v>
      </c>
      <c r="T23" s="44">
        <v>4.6724917516366801E-2</v>
      </c>
      <c r="U23" s="44">
        <v>-5.0392994169620453E-2</v>
      </c>
      <c r="V23" s="45">
        <v>-6.2656844737806694E-2</v>
      </c>
      <c r="W23" s="29"/>
      <c r="Y23" s="156"/>
      <c r="Z23" s="30" t="s">
        <v>14</v>
      </c>
      <c r="AA23" s="43">
        <v>-6.2337158902504478E-2</v>
      </c>
      <c r="AB23" s="44">
        <v>5.9197129462844666E-2</v>
      </c>
      <c r="AC23" s="44">
        <v>-3.0322350589607621E-2</v>
      </c>
      <c r="AD23" s="44">
        <v>-0.1062853911749404</v>
      </c>
      <c r="AE23" s="44">
        <v>-6.5425730442687194E-2</v>
      </c>
      <c r="AF23" s="44">
        <v>4.5751034976889496E-2</v>
      </c>
      <c r="AG23" s="44">
        <v>-6.0843892482017534E-2</v>
      </c>
      <c r="AH23" s="44">
        <v>3.1674231221925221E-3</v>
      </c>
      <c r="AI23" s="44">
        <v>-2.9155453923268491E-2</v>
      </c>
      <c r="AJ23" s="44">
        <v>-2.8201907428998332E-2</v>
      </c>
      <c r="AK23" s="44">
        <v>9.5595788882201618E-2</v>
      </c>
      <c r="AL23" s="44">
        <v>-8.0828691495425417E-2</v>
      </c>
      <c r="AM23" s="44">
        <v>-1.9570077453424213E-2</v>
      </c>
      <c r="AN23" s="44">
        <v>-9.9767233667726302E-2</v>
      </c>
      <c r="AO23" s="44">
        <v>0.44924320010223479</v>
      </c>
      <c r="AP23" s="44">
        <v>7.5290183463656998E-2</v>
      </c>
      <c r="AQ23" s="44">
        <v>4.7618916075807302E-2</v>
      </c>
      <c r="AR23" s="44">
        <v>-5.0563392796775755E-2</v>
      </c>
      <c r="AS23" s="45">
        <v>-6.5360902570683208E-2</v>
      </c>
      <c r="AT23" s="29"/>
      <c r="AW23" s="29"/>
    </row>
    <row r="24" spans="1:49" x14ac:dyDescent="0.25">
      <c r="A24" s="156"/>
      <c r="B24" s="30" t="s">
        <v>15</v>
      </c>
      <c r="C24" s="43">
        <v>-5.7715149551255771E-2</v>
      </c>
      <c r="D24" s="44">
        <v>7.8041440439172494E-2</v>
      </c>
      <c r="E24" s="44">
        <v>-1.9051539170409932E-2</v>
      </c>
      <c r="F24" s="44">
        <v>7.6546479976558751E-2</v>
      </c>
      <c r="G24" s="44">
        <v>-7.2597519223756249E-2</v>
      </c>
      <c r="H24" s="44">
        <v>6.787340696274056E-3</v>
      </c>
      <c r="I24" s="44">
        <v>1.1097661857754364E-2</v>
      </c>
      <c r="J24" s="44">
        <v>0.10311235380914556</v>
      </c>
      <c r="K24" s="44">
        <v>-2.3751681629503415E-2</v>
      </c>
      <c r="L24" s="44">
        <v>-1.4554348905344227E-2</v>
      </c>
      <c r="M24" s="44">
        <v>-9.611737964711034E-2</v>
      </c>
      <c r="N24" s="44">
        <v>0.1097448954248855</v>
      </c>
      <c r="O24" s="44">
        <v>-1.1470161049803839E-2</v>
      </c>
      <c r="P24" s="44">
        <v>-0.10494697352358347</v>
      </c>
      <c r="Q24" s="44">
        <v>-2.3654493004933186E-4</v>
      </c>
      <c r="R24" s="44">
        <v>0.75854414470147202</v>
      </c>
      <c r="S24" s="44">
        <v>-6.6801926241686141E-2</v>
      </c>
      <c r="T24" s="44">
        <v>6.7025077209208445E-2</v>
      </c>
      <c r="U24" s="44">
        <v>3.4413536721516362E-2</v>
      </c>
      <c r="V24" s="45">
        <v>-0.12448723847288237</v>
      </c>
      <c r="W24" s="29"/>
      <c r="Y24" s="156"/>
      <c r="Z24" s="30" t="s">
        <v>16</v>
      </c>
      <c r="AA24" s="43">
        <v>-3.5124397012004149E-2</v>
      </c>
      <c r="AB24" s="44">
        <v>3.1241615841490832E-2</v>
      </c>
      <c r="AC24" s="44">
        <v>-5.0670740214242012E-2</v>
      </c>
      <c r="AD24" s="44">
        <v>-4.0802655965819307E-2</v>
      </c>
      <c r="AE24" s="44">
        <v>-9.5536615211044233E-3</v>
      </c>
      <c r="AF24" s="44">
        <v>-6.7678192969011619E-2</v>
      </c>
      <c r="AG24" s="44">
        <v>-9.8385453092336442E-2</v>
      </c>
      <c r="AH24" s="44">
        <v>-2.548406942647484E-2</v>
      </c>
      <c r="AI24" s="44">
        <v>5.7453340127073864E-2</v>
      </c>
      <c r="AJ24" s="44">
        <v>2.4403994670905038E-2</v>
      </c>
      <c r="AK24" s="44">
        <v>-1.086334039708526E-2</v>
      </c>
      <c r="AL24" s="44">
        <v>1.8605351528593699E-2</v>
      </c>
      <c r="AM24" s="44">
        <v>-4.8859740045607947E-2</v>
      </c>
      <c r="AN24" s="44">
        <v>-4.1291504749970551E-2</v>
      </c>
      <c r="AO24" s="44">
        <v>7.5290183463656998E-2</v>
      </c>
      <c r="AP24" s="44">
        <v>0.49167544715362832</v>
      </c>
      <c r="AQ24" s="44">
        <v>-4.0680035210743884E-2</v>
      </c>
      <c r="AR24" s="44">
        <v>-7.9925863349933124E-2</v>
      </c>
      <c r="AS24" s="45">
        <v>-2.0511557284911698E-2</v>
      </c>
      <c r="AT24" s="29"/>
      <c r="AW24" s="29"/>
    </row>
    <row r="25" spans="1:49" x14ac:dyDescent="0.25">
      <c r="A25" s="156"/>
      <c r="B25" s="30" t="s">
        <v>16</v>
      </c>
      <c r="C25" s="43">
        <v>-2.9298276477609991E-2</v>
      </c>
      <c r="D25" s="44">
        <v>2.3418366928014911E-2</v>
      </c>
      <c r="E25" s="44">
        <v>-4.8332168102508948E-2</v>
      </c>
      <c r="F25" s="44">
        <v>-4.6319425015722795E-2</v>
      </c>
      <c r="G25" s="44">
        <v>-2.8995410413007075E-3</v>
      </c>
      <c r="H25" s="44">
        <v>-6.7443183204980064E-2</v>
      </c>
      <c r="I25" s="44">
        <v>-9.8134477294735081E-2</v>
      </c>
      <c r="J25" s="44">
        <v>-3.3437735579939162E-2</v>
      </c>
      <c r="K25" s="44">
        <v>5.8734183026448117E-2</v>
      </c>
      <c r="L25" s="44">
        <v>2.5373390472231971E-2</v>
      </c>
      <c r="M25" s="44">
        <v>-1.9721868019036788E-3</v>
      </c>
      <c r="N25" s="44">
        <v>7.7346273483840343E-3</v>
      </c>
      <c r="O25" s="44">
        <v>-4.7231626792310459E-2</v>
      </c>
      <c r="P25" s="44">
        <v>-2.9862501150272492E-2</v>
      </c>
      <c r="Q25" s="44">
        <v>7.4399098700097435E-2</v>
      </c>
      <c r="R25" s="44">
        <v>-6.6801926241686141E-2</v>
      </c>
      <c r="S25" s="44">
        <v>0.48572034331046077</v>
      </c>
      <c r="T25" s="44">
        <v>-4.5353120831960886E-2</v>
      </c>
      <c r="U25" s="44">
        <v>-8.1705641192316644E-2</v>
      </c>
      <c r="V25" s="45">
        <v>-8.4737635007075054E-3</v>
      </c>
      <c r="W25" s="29"/>
      <c r="Y25" s="156"/>
      <c r="Z25" s="30" t="s">
        <v>17</v>
      </c>
      <c r="AA25" s="43">
        <v>-1.9334061584065809E-2</v>
      </c>
      <c r="AB25" s="44">
        <v>2.615928360274997E-2</v>
      </c>
      <c r="AC25" s="44">
        <v>-4.5405945047365039E-2</v>
      </c>
      <c r="AD25" s="44">
        <v>6.0494653006852462E-3</v>
      </c>
      <c r="AE25" s="44">
        <v>-8.7223447568293963E-2</v>
      </c>
      <c r="AF25" s="44">
        <v>-4.8381699655075237E-2</v>
      </c>
      <c r="AG25" s="44">
        <v>-3.7955378896899837E-2</v>
      </c>
      <c r="AH25" s="44">
        <v>3.2156633199017307E-2</v>
      </c>
      <c r="AI25" s="44">
        <v>4.1777704163156931E-2</v>
      </c>
      <c r="AJ25" s="44">
        <v>-8.9355398416711557E-2</v>
      </c>
      <c r="AK25" s="44">
        <v>-3.5644965541928815E-2</v>
      </c>
      <c r="AL25" s="44">
        <v>-3.5547354552460386E-2</v>
      </c>
      <c r="AM25" s="44">
        <v>-8.8568940622101421E-3</v>
      </c>
      <c r="AN25" s="44">
        <v>-1.6765580512385327E-2</v>
      </c>
      <c r="AO25" s="44">
        <v>4.7618916075807302E-2</v>
      </c>
      <c r="AP25" s="44">
        <v>-4.0680035210743884E-2</v>
      </c>
      <c r="AQ25" s="44">
        <v>0.32904179969730024</v>
      </c>
      <c r="AR25" s="44">
        <v>-4.5618939032385009E-2</v>
      </c>
      <c r="AS25" s="45">
        <v>-0.1081333507871431</v>
      </c>
      <c r="AT25" s="29"/>
      <c r="AW25" s="29"/>
    </row>
    <row r="26" spans="1:49" x14ac:dyDescent="0.25">
      <c r="A26" s="156"/>
      <c r="B26" s="30" t="s">
        <v>17</v>
      </c>
      <c r="C26" s="43">
        <v>-2.3905376235129748E-2</v>
      </c>
      <c r="D26" s="44">
        <v>3.2099427905515114E-2</v>
      </c>
      <c r="E26" s="44">
        <v>-4.6214919571819661E-2</v>
      </c>
      <c r="F26" s="44">
        <v>1.2594632555351322E-2</v>
      </c>
      <c r="G26" s="44">
        <v>-9.0723116353037078E-2</v>
      </c>
      <c r="H26" s="44">
        <v>-4.6885634291504052E-2</v>
      </c>
      <c r="I26" s="44">
        <v>-3.6264820318784301E-2</v>
      </c>
      <c r="J26" s="44">
        <v>3.96519334710334E-2</v>
      </c>
      <c r="K26" s="44">
        <v>3.8829910162983171E-2</v>
      </c>
      <c r="L26" s="44">
        <v>-8.8942083331863028E-2</v>
      </c>
      <c r="M26" s="44">
        <v>-4.2522802563002379E-2</v>
      </c>
      <c r="N26" s="44">
        <v>-2.3336812259200982E-2</v>
      </c>
      <c r="O26" s="44">
        <v>-9.7032892568434063E-3</v>
      </c>
      <c r="P26" s="44">
        <v>-2.5050807483995238E-2</v>
      </c>
      <c r="Q26" s="44">
        <v>4.6724917516366801E-2</v>
      </c>
      <c r="R26" s="44">
        <v>6.7025077209208445E-2</v>
      </c>
      <c r="S26" s="44">
        <v>-4.5353120831960886E-2</v>
      </c>
      <c r="T26" s="44">
        <v>0.32300883964247923</v>
      </c>
      <c r="U26" s="44">
        <v>-4.1581318982639906E-2</v>
      </c>
      <c r="V26" s="45">
        <v>-0.11282192644180865</v>
      </c>
      <c r="W26" s="29"/>
      <c r="Y26" s="156"/>
      <c r="Z26" s="30" t="s">
        <v>18</v>
      </c>
      <c r="AA26" s="43">
        <v>3.137072374613132E-2</v>
      </c>
      <c r="AB26" s="44">
        <v>9.3309897205632788E-3</v>
      </c>
      <c r="AC26" s="44">
        <v>-0.10386575796208812</v>
      </c>
      <c r="AD26" s="44">
        <v>6.1407293708266343E-2</v>
      </c>
      <c r="AE26" s="44">
        <v>-8.5576935179391359E-3</v>
      </c>
      <c r="AF26" s="44">
        <v>-1.9340115018373787E-2</v>
      </c>
      <c r="AG26" s="44">
        <v>6.9961297838588097E-3</v>
      </c>
      <c r="AH26" s="44">
        <v>-6.5724172524952384E-2</v>
      </c>
      <c r="AI26" s="44">
        <v>9.471047483943533E-2</v>
      </c>
      <c r="AJ26" s="44">
        <v>-5.2680563131593743E-2</v>
      </c>
      <c r="AK26" s="44">
        <v>-0.13564913710490806</v>
      </c>
      <c r="AL26" s="44">
        <v>5.4247265574812915E-2</v>
      </c>
      <c r="AM26" s="44">
        <v>-6.7049086681490845E-3</v>
      </c>
      <c r="AN26" s="44">
        <v>-5.2215251783435709E-2</v>
      </c>
      <c r="AO26" s="44">
        <v>-5.0563392796775755E-2</v>
      </c>
      <c r="AP26" s="44">
        <v>-7.9925863349933124E-2</v>
      </c>
      <c r="AQ26" s="44">
        <v>-4.5618939032385009E-2</v>
      </c>
      <c r="AR26" s="44">
        <v>0.43742286080994863</v>
      </c>
      <c r="AS26" s="45">
        <v>-6.6517921999957888E-2</v>
      </c>
      <c r="AT26" s="29"/>
      <c r="AW26" s="29"/>
    </row>
    <row r="27" spans="1:49" x14ac:dyDescent="0.25">
      <c r="A27" s="156"/>
      <c r="B27" s="30" t="s">
        <v>18</v>
      </c>
      <c r="C27" s="43">
        <v>2.8353507136021409E-2</v>
      </c>
      <c r="D27" s="44">
        <v>1.2665806461946061E-2</v>
      </c>
      <c r="E27" s="44">
        <v>-0.10426072742574406</v>
      </c>
      <c r="F27" s="44">
        <v>6.355169031315526E-2</v>
      </c>
      <c r="G27" s="44">
        <v>-1.1689595902034524E-2</v>
      </c>
      <c r="H27" s="44">
        <v>-1.8959152982610875E-2</v>
      </c>
      <c r="I27" s="44">
        <v>7.4719162693586381E-3</v>
      </c>
      <c r="J27" s="44">
        <v>-5.8681946741122211E-2</v>
      </c>
      <c r="K27" s="44">
        <v>9.3102431087640686E-2</v>
      </c>
      <c r="L27" s="44">
        <v>-5.3115645033191564E-2</v>
      </c>
      <c r="M27" s="44">
        <v>-0.13580959846419777</v>
      </c>
      <c r="N27" s="44">
        <v>5.6148072484561232E-2</v>
      </c>
      <c r="O27" s="44">
        <v>-7.1976416014534819E-3</v>
      </c>
      <c r="P27" s="44">
        <v>-5.4638187708585417E-2</v>
      </c>
      <c r="Q27" s="44">
        <v>-5.0392994169620453E-2</v>
      </c>
      <c r="R27" s="44">
        <v>3.4413536721516362E-2</v>
      </c>
      <c r="S27" s="44">
        <v>-8.1705641192316644E-2</v>
      </c>
      <c r="T27" s="44">
        <v>-4.1581318982639906E-2</v>
      </c>
      <c r="U27" s="44">
        <v>0.43585597905323936</v>
      </c>
      <c r="V27" s="45">
        <v>-6.9224680188510287E-2</v>
      </c>
      <c r="W27" s="29"/>
      <c r="Y27" s="155"/>
      <c r="Z27" s="46" t="s">
        <v>19</v>
      </c>
      <c r="AA27" s="70">
        <v>-9.9695127567417195E-3</v>
      </c>
      <c r="AB27" s="48">
        <v>-6.4094657440274899E-2</v>
      </c>
      <c r="AC27" s="48">
        <v>5.6021392391237206E-2</v>
      </c>
      <c r="AD27" s="48">
        <v>1.9539570874702841E-2</v>
      </c>
      <c r="AE27" s="48">
        <v>3.1814259149978978E-2</v>
      </c>
      <c r="AF27" s="48">
        <v>-3.5374754510892718E-2</v>
      </c>
      <c r="AG27" s="48">
        <v>5.1963795672986205E-3</v>
      </c>
      <c r="AH27" s="48">
        <v>-1.6316621345414721E-2</v>
      </c>
      <c r="AI27" s="48">
        <v>-5.8961246036667941E-2</v>
      </c>
      <c r="AJ27" s="48">
        <v>-1.3564499024450239E-2</v>
      </c>
      <c r="AK27" s="48">
        <v>9.1247031167419092E-3</v>
      </c>
      <c r="AL27" s="48">
        <v>-2.5188550846639665E-2</v>
      </c>
      <c r="AM27" s="48">
        <v>-1.3629405724529546E-2</v>
      </c>
      <c r="AN27" s="48">
        <v>5.5412356276136152E-2</v>
      </c>
      <c r="AO27" s="48">
        <v>-6.5360902570683208E-2</v>
      </c>
      <c r="AP27" s="48">
        <v>-2.0511557284911698E-2</v>
      </c>
      <c r="AQ27" s="48">
        <v>-0.1081333507871431</v>
      </c>
      <c r="AR27" s="48">
        <v>-6.6517921999957888E-2</v>
      </c>
      <c r="AS27" s="49">
        <v>0.5223156535053628</v>
      </c>
      <c r="AT27" s="29"/>
      <c r="AW27" s="29"/>
    </row>
    <row r="28" spans="1:49" x14ac:dyDescent="0.25">
      <c r="A28" s="155"/>
      <c r="B28" s="46" t="s">
        <v>19</v>
      </c>
      <c r="C28" s="47">
        <v>-3.5283784806948798E-6</v>
      </c>
      <c r="D28" s="48">
        <v>-7.3149136788291172E-2</v>
      </c>
      <c r="E28" s="48">
        <v>5.6813092623324152E-2</v>
      </c>
      <c r="F28" s="48">
        <v>5.8409830484909006E-3</v>
      </c>
      <c r="G28" s="48">
        <v>4.1962223118390277E-2</v>
      </c>
      <c r="H28" s="48">
        <v>-3.5039552919942617E-2</v>
      </c>
      <c r="I28" s="48">
        <v>3.161330954745981E-3</v>
      </c>
      <c r="J28" s="48">
        <v>-3.2064625368237711E-2</v>
      </c>
      <c r="K28" s="48">
        <v>-5.2544410487404158E-2</v>
      </c>
      <c r="L28" s="48">
        <v>-1.0613764499598111E-2</v>
      </c>
      <c r="M28" s="48">
        <v>2.4286250303240473E-2</v>
      </c>
      <c r="N28" s="48">
        <v>-4.0883008136891191E-2</v>
      </c>
      <c r="O28" s="48">
        <v>-1.1184134971552382E-2</v>
      </c>
      <c r="P28" s="48">
        <v>6.8178258006492951E-2</v>
      </c>
      <c r="Q28" s="48">
        <v>-6.2656844737806694E-2</v>
      </c>
      <c r="R28" s="48">
        <v>-0.12448723847288237</v>
      </c>
      <c r="S28" s="48">
        <v>-8.4737635007075054E-3</v>
      </c>
      <c r="T28" s="48">
        <v>-0.11282192644180865</v>
      </c>
      <c r="U28" s="48">
        <v>-6.9224680188510287E-2</v>
      </c>
      <c r="V28" s="49">
        <v>0.50101714153029564</v>
      </c>
      <c r="W28" s="29"/>
      <c r="Y28" s="155" t="s">
        <v>86</v>
      </c>
      <c r="Z28" s="30" t="s">
        <v>0</v>
      </c>
      <c r="AA28" s="50" t="s">
        <v>147</v>
      </c>
      <c r="AB28" s="44">
        <v>-0.28550085775036316</v>
      </c>
      <c r="AC28" s="44">
        <v>-0.10378338369184216</v>
      </c>
      <c r="AD28" s="44">
        <v>7.4469345307499421E-2</v>
      </c>
      <c r="AE28" s="44">
        <v>-0.16854432565034211</v>
      </c>
      <c r="AF28" s="44">
        <v>-0.18594484063708963</v>
      </c>
      <c r="AG28" s="44">
        <v>1.9113881415346676E-2</v>
      </c>
      <c r="AH28" s="44">
        <v>-5.5267991179693748E-2</v>
      </c>
      <c r="AI28" s="44">
        <v>5.747745246834926E-2</v>
      </c>
      <c r="AJ28" s="44">
        <v>2.6478710388688709E-2</v>
      </c>
      <c r="AK28" s="44">
        <v>3.6093461626363774E-2</v>
      </c>
      <c r="AL28" s="44">
        <v>-2.5120538251531339E-2</v>
      </c>
      <c r="AM28" s="44">
        <v>1.8460458876026015E-2</v>
      </c>
      <c r="AN28" s="44">
        <v>-7.2787429752860219E-2</v>
      </c>
      <c r="AO28" s="44">
        <v>-0.13373174992008197</v>
      </c>
      <c r="AP28" s="44">
        <v>-7.2027426077292137E-2</v>
      </c>
      <c r="AQ28" s="44">
        <v>-4.8464734778977267E-2</v>
      </c>
      <c r="AR28" s="44">
        <v>6.8202780245822048E-2</v>
      </c>
      <c r="AS28" s="45">
        <v>-1.9835159238597643E-2</v>
      </c>
      <c r="AT28" s="29"/>
    </row>
    <row r="29" spans="1:49" x14ac:dyDescent="0.25">
      <c r="A29" s="155" t="s">
        <v>86</v>
      </c>
      <c r="B29" s="30" t="s">
        <v>0</v>
      </c>
      <c r="C29" s="50" t="s">
        <v>88</v>
      </c>
      <c r="D29" s="44">
        <v>-0.29457615340159404</v>
      </c>
      <c r="E29" s="44">
        <v>-0.10032304052778215</v>
      </c>
      <c r="F29" s="44">
        <v>6.056915970456745E-2</v>
      </c>
      <c r="G29" s="44">
        <v>-0.15460962475582976</v>
      </c>
      <c r="H29" s="44">
        <v>-0.18640949461555661</v>
      </c>
      <c r="I29" s="44">
        <v>1.7163124634189692E-2</v>
      </c>
      <c r="J29" s="44">
        <v>-7.1371482781841328E-2</v>
      </c>
      <c r="K29" s="44">
        <v>6.1464484148650168E-2</v>
      </c>
      <c r="L29" s="44">
        <v>2.8872588750329893E-2</v>
      </c>
      <c r="M29" s="44">
        <v>5.1299073304699669E-2</v>
      </c>
      <c r="N29" s="44">
        <v>-4.6439440355636692E-2</v>
      </c>
      <c r="O29" s="44">
        <v>2.0600921206915972E-2</v>
      </c>
      <c r="P29" s="44">
        <v>-5.1474573109964505E-2</v>
      </c>
      <c r="Q29" s="44">
        <v>-0.13307882584303687</v>
      </c>
      <c r="R29" s="44">
        <v>-9.5725278417510551E-2</v>
      </c>
      <c r="S29" s="44">
        <v>-6.0726208911617473E-2</v>
      </c>
      <c r="T29" s="44">
        <v>-6.0759700214793814E-2</v>
      </c>
      <c r="U29" s="44">
        <v>6.2038676584123001E-2</v>
      </c>
      <c r="V29" s="51">
        <v>-7.2007231760000328E-6</v>
      </c>
      <c r="W29" s="29"/>
      <c r="Y29" s="156"/>
      <c r="Z29" s="30" t="s">
        <v>1</v>
      </c>
      <c r="AA29" s="43">
        <v>-0.28550085775036316</v>
      </c>
      <c r="AB29" s="52" t="s">
        <v>148</v>
      </c>
      <c r="AC29" s="44">
        <v>-0.1881982153392241</v>
      </c>
      <c r="AD29" s="44">
        <v>3.3482713224810605E-2</v>
      </c>
      <c r="AE29" s="44">
        <v>-0.3425048381163262</v>
      </c>
      <c r="AF29" s="44">
        <v>-0.14892438539451017</v>
      </c>
      <c r="AG29" s="44">
        <v>-2.4715652615837056E-2</v>
      </c>
      <c r="AH29" s="44">
        <v>7.5038819968585177E-2</v>
      </c>
      <c r="AI29" s="44">
        <v>-7.6667978370842327E-2</v>
      </c>
      <c r="AJ29" s="44">
        <v>0.11137976376647944</v>
      </c>
      <c r="AK29" s="44">
        <v>0.2069982309760125</v>
      </c>
      <c r="AL29" s="44">
        <v>0.10638266079350714</v>
      </c>
      <c r="AM29" s="44">
        <v>-0.44521241004947398</v>
      </c>
      <c r="AN29" s="44">
        <v>0.13130103688265693</v>
      </c>
      <c r="AO29" s="44">
        <v>0.13294206436683062</v>
      </c>
      <c r="AP29" s="44">
        <v>6.7065127379262374E-2</v>
      </c>
      <c r="AQ29" s="44">
        <v>6.8644040197668524E-2</v>
      </c>
      <c r="AR29" s="44">
        <v>2.1236331659985331E-2</v>
      </c>
      <c r="AS29" s="45">
        <v>-0.13349279820903578</v>
      </c>
      <c r="AT29" s="29"/>
    </row>
    <row r="30" spans="1:49" x14ac:dyDescent="0.25">
      <c r="A30" s="156"/>
      <c r="B30" s="30" t="s">
        <v>1</v>
      </c>
      <c r="C30" s="43">
        <v>-0.29457615340159404</v>
      </c>
      <c r="D30" s="52" t="s">
        <v>89</v>
      </c>
      <c r="E30" s="44">
        <v>-0.19053275810729239</v>
      </c>
      <c r="F30" s="44">
        <v>5.1192935784261893E-2</v>
      </c>
      <c r="G30" s="44">
        <v>-0.3535756782426519</v>
      </c>
      <c r="H30" s="44">
        <v>-0.14562240548594163</v>
      </c>
      <c r="I30" s="44">
        <v>-2.1836400262627755E-2</v>
      </c>
      <c r="J30" s="44">
        <v>9.7668123702104953E-2</v>
      </c>
      <c r="K30" s="44">
        <v>-8.2005534558918652E-2</v>
      </c>
      <c r="L30" s="44">
        <v>0.10671367161017795</v>
      </c>
      <c r="M30" s="44">
        <v>0.17966481287596933</v>
      </c>
      <c r="N30" s="44">
        <v>0.13398859081780451</v>
      </c>
      <c r="O30" s="44">
        <v>-0.44411922939859944</v>
      </c>
      <c r="P30" s="44">
        <v>9.967708407200962E-2</v>
      </c>
      <c r="Q30" s="44">
        <v>0.13164906165320797</v>
      </c>
      <c r="R30" s="44">
        <v>0.13614447935582333</v>
      </c>
      <c r="S30" s="44">
        <v>5.1053867701500708E-2</v>
      </c>
      <c r="T30" s="44">
        <v>8.5813433166096673E-2</v>
      </c>
      <c r="U30" s="44">
        <v>2.9149192778049955E-2</v>
      </c>
      <c r="V30" s="45">
        <v>-0.15701751577473547</v>
      </c>
      <c r="W30" s="29"/>
      <c r="Y30" s="156"/>
      <c r="Z30" s="30" t="s">
        <v>2</v>
      </c>
      <c r="AA30" s="43">
        <v>-0.10378338369184216</v>
      </c>
      <c r="AB30" s="44">
        <v>-0.1881982153392241</v>
      </c>
      <c r="AC30" s="52" t="s">
        <v>149</v>
      </c>
      <c r="AD30" s="44">
        <v>-0.13467980913112576</v>
      </c>
      <c r="AE30" s="44">
        <v>5.8507894336988171E-2</v>
      </c>
      <c r="AF30" s="44">
        <v>9.761319787255375E-2</v>
      </c>
      <c r="AG30" s="44">
        <v>-3.9283359693417189E-2</v>
      </c>
      <c r="AH30" s="44">
        <v>-6.562932198344304E-2</v>
      </c>
      <c r="AI30" s="44">
        <v>-6.3743106070353946E-4</v>
      </c>
      <c r="AJ30" s="44">
        <v>-0.10686081223233293</v>
      </c>
      <c r="AK30" s="44">
        <v>-8.2308393836997368E-2</v>
      </c>
      <c r="AL30" s="44">
        <v>-4.1662272763475991E-2</v>
      </c>
      <c r="AM30" s="44">
        <v>9.3295586817382148E-2</v>
      </c>
      <c r="AN30" s="44">
        <v>-4.6859690723997573E-2</v>
      </c>
      <c r="AO30" s="44">
        <v>-6.338482196766318E-2</v>
      </c>
      <c r="AP30" s="44">
        <v>-0.1012467646273592</v>
      </c>
      <c r="AQ30" s="44">
        <v>-0.11090480164400697</v>
      </c>
      <c r="AR30" s="44">
        <v>-0.22003148132064312</v>
      </c>
      <c r="AS30" s="45">
        <v>0.10860518112125248</v>
      </c>
      <c r="AT30" s="29"/>
    </row>
    <row r="31" spans="1:49" x14ac:dyDescent="0.25">
      <c r="A31" s="156"/>
      <c r="B31" s="30" t="s">
        <v>2</v>
      </c>
      <c r="C31" s="43">
        <v>-0.10032304052778215</v>
      </c>
      <c r="D31" s="44">
        <v>-0.19053275810729239</v>
      </c>
      <c r="E31" s="52" t="s">
        <v>90</v>
      </c>
      <c r="F31" s="44">
        <v>-0.13751852803457532</v>
      </c>
      <c r="G31" s="44">
        <v>6.1830381973742639E-2</v>
      </c>
      <c r="H31" s="44">
        <v>9.7129653872457339E-2</v>
      </c>
      <c r="I31" s="44">
        <v>-3.9853075981725154E-2</v>
      </c>
      <c r="J31" s="44">
        <v>-7.005177230915681E-2</v>
      </c>
      <c r="K31" s="44">
        <v>7.4375353411441545E-4</v>
      </c>
      <c r="L31" s="44">
        <v>-0.10596472510313823</v>
      </c>
      <c r="M31" s="44">
        <v>-7.6048498056376923E-2</v>
      </c>
      <c r="N31" s="44">
        <v>-4.7598975260247374E-2</v>
      </c>
      <c r="O31" s="44">
        <v>9.3940786210469848E-2</v>
      </c>
      <c r="P31" s="44">
        <v>-3.9624175052504367E-2</v>
      </c>
      <c r="Q31" s="44">
        <v>-6.3342588170910596E-2</v>
      </c>
      <c r="R31" s="44">
        <v>-3.0662464540792467E-2</v>
      </c>
      <c r="S31" s="44">
        <v>-9.7209912408923099E-2</v>
      </c>
      <c r="T31" s="44">
        <v>-0.11398361299113945</v>
      </c>
      <c r="U31" s="44">
        <v>-0.22136893098470556</v>
      </c>
      <c r="V31" s="45">
        <v>0.11250959451350383</v>
      </c>
      <c r="W31" s="29"/>
      <c r="Y31" s="156"/>
      <c r="Z31" s="30" t="s">
        <v>3</v>
      </c>
      <c r="AA31" s="43">
        <v>7.4469345307499421E-2</v>
      </c>
      <c r="AB31" s="44">
        <v>3.3482713224810605E-2</v>
      </c>
      <c r="AC31" s="44">
        <v>-0.13467980913112576</v>
      </c>
      <c r="AD31" s="52" t="s">
        <v>91</v>
      </c>
      <c r="AE31" s="44">
        <v>3.9590783786663204E-2</v>
      </c>
      <c r="AF31" s="44">
        <v>-0.48942268234519432</v>
      </c>
      <c r="AG31" s="44">
        <v>6.6683719762979918E-2</v>
      </c>
      <c r="AH31" s="44">
        <v>-0.23294529042550627</v>
      </c>
      <c r="AI31" s="44">
        <v>4.3167653520092587E-2</v>
      </c>
      <c r="AJ31" s="44">
        <v>-7.796529644686182E-3</v>
      </c>
      <c r="AK31" s="44">
        <v>-0.35060940988797928</v>
      </c>
      <c r="AL31" s="44">
        <v>0.14081979586153842</v>
      </c>
      <c r="AM31" s="44">
        <v>-6.9032049764645356E-3</v>
      </c>
      <c r="AN31" s="44">
        <v>0.23450186561335185</v>
      </c>
      <c r="AO31" s="44">
        <v>-0.24062667768111748</v>
      </c>
      <c r="AP31" s="44">
        <v>-8.8299883070279001E-2</v>
      </c>
      <c r="AQ31" s="44">
        <v>1.6003037012797074E-2</v>
      </c>
      <c r="AR31" s="44">
        <v>0.14089000199838897</v>
      </c>
      <c r="AS31" s="45">
        <v>4.1026026520826112E-2</v>
      </c>
      <c r="AT31" s="29"/>
    </row>
    <row r="32" spans="1:49" x14ac:dyDescent="0.25">
      <c r="A32" s="156"/>
      <c r="B32" s="30" t="s">
        <v>3</v>
      </c>
      <c r="C32" s="43">
        <v>6.056915970456745E-2</v>
      </c>
      <c r="D32" s="44">
        <v>5.1192935784261893E-2</v>
      </c>
      <c r="E32" s="44">
        <v>-0.13751852803457532</v>
      </c>
      <c r="F32" s="52" t="s">
        <v>91</v>
      </c>
      <c r="G32" s="44">
        <v>2.2243354572534197E-2</v>
      </c>
      <c r="H32" s="44">
        <v>-0.48304301046087073</v>
      </c>
      <c r="I32" s="44">
        <v>6.8678841597392001E-2</v>
      </c>
      <c r="J32" s="44">
        <v>-0.20277700345735153</v>
      </c>
      <c r="K32" s="44">
        <v>3.6673058855014214E-2</v>
      </c>
      <c r="L32" s="44">
        <v>-1.1272578877596858E-2</v>
      </c>
      <c r="M32" s="44">
        <v>-0.36492373619372898</v>
      </c>
      <c r="N32" s="44">
        <v>0.16685275477780914</v>
      </c>
      <c r="O32" s="44">
        <v>-9.9742580376015431E-3</v>
      </c>
      <c r="P32" s="44">
        <v>0.20014566995919045</v>
      </c>
      <c r="Q32" s="44">
        <v>-0.2384917975888167</v>
      </c>
      <c r="R32" s="44">
        <v>0.13459079762099596</v>
      </c>
      <c r="S32" s="44">
        <v>-0.10177722038360533</v>
      </c>
      <c r="T32" s="44">
        <v>3.3935860862037981E-2</v>
      </c>
      <c r="U32" s="44">
        <v>0.14741313249372301</v>
      </c>
      <c r="V32" s="45">
        <v>1.2636890613455307E-2</v>
      </c>
      <c r="W32" s="29"/>
      <c r="Y32" s="156"/>
      <c r="Z32" s="30" t="s">
        <v>4</v>
      </c>
      <c r="AA32" s="43">
        <v>-0.16854432565034211</v>
      </c>
      <c r="AB32" s="44">
        <v>-0.3425048381163262</v>
      </c>
      <c r="AC32" s="44">
        <v>5.8507894336988171E-2</v>
      </c>
      <c r="AD32" s="44">
        <v>3.9590783786663204E-2</v>
      </c>
      <c r="AE32" s="52" t="s">
        <v>150</v>
      </c>
      <c r="AF32" s="44">
        <v>7.3149519260898591E-2</v>
      </c>
      <c r="AG32" s="44">
        <v>-3.8777749262815506E-2</v>
      </c>
      <c r="AH32" s="44">
        <v>-6.4744175150969169E-2</v>
      </c>
      <c r="AI32" s="44">
        <v>-9.7380217945122166E-2</v>
      </c>
      <c r="AJ32" s="44">
        <v>-6.8243155127416721E-3</v>
      </c>
      <c r="AK32" s="44">
        <v>-0.13371966893933229</v>
      </c>
      <c r="AL32" s="44">
        <v>-3.2981573492272833E-3</v>
      </c>
      <c r="AM32" s="44">
        <v>0.22707988542993721</v>
      </c>
      <c r="AN32" s="44">
        <v>-0.15662305705477675</v>
      </c>
      <c r="AO32" s="44">
        <v>-0.14405024670639857</v>
      </c>
      <c r="AP32" s="44">
        <v>-2.0106513615448143E-2</v>
      </c>
      <c r="AQ32" s="44">
        <v>-0.22439537168266099</v>
      </c>
      <c r="AR32" s="44">
        <v>-1.9094670694972459E-2</v>
      </c>
      <c r="AS32" s="45">
        <v>6.4962312465687441E-2</v>
      </c>
      <c r="AT32" s="29"/>
    </row>
    <row r="33" spans="1:46" x14ac:dyDescent="0.25">
      <c r="A33" s="156"/>
      <c r="B33" s="30" t="s">
        <v>4</v>
      </c>
      <c r="C33" s="43">
        <v>-0.15460962475582976</v>
      </c>
      <c r="D33" s="44">
        <v>-0.3535756782426519</v>
      </c>
      <c r="E33" s="44">
        <v>6.1830381973742639E-2</v>
      </c>
      <c r="F33" s="44">
        <v>2.2243354572534197E-2</v>
      </c>
      <c r="G33" s="52" t="s">
        <v>92</v>
      </c>
      <c r="H33" s="44">
        <v>7.084730096696365E-2</v>
      </c>
      <c r="I33" s="44">
        <v>-4.0879314288663308E-2</v>
      </c>
      <c r="J33" s="44">
        <v>-8.5542365933405806E-2</v>
      </c>
      <c r="K33" s="44">
        <v>-9.0950959273549445E-2</v>
      </c>
      <c r="L33" s="44">
        <v>-3.499878654789909E-3</v>
      </c>
      <c r="M33" s="44">
        <v>-0.11030257125683873</v>
      </c>
      <c r="N33" s="44">
        <v>-3.1817486764956708E-2</v>
      </c>
      <c r="O33" s="44">
        <v>0.22815531901506697</v>
      </c>
      <c r="P33" s="44">
        <v>-0.12696072563527486</v>
      </c>
      <c r="Q33" s="44">
        <v>-0.14288887730924985</v>
      </c>
      <c r="R33" s="44">
        <v>-0.123965384295058</v>
      </c>
      <c r="S33" s="44">
        <v>-6.1873572804707639E-3</v>
      </c>
      <c r="T33" s="44">
        <v>-0.23739952020611954</v>
      </c>
      <c r="U33" s="44">
        <v>-2.6332802089924761E-2</v>
      </c>
      <c r="V33" s="45">
        <v>8.8166028278250944E-2</v>
      </c>
      <c r="W33" s="29"/>
      <c r="Y33" s="156"/>
      <c r="Z33" s="30" t="s">
        <v>5</v>
      </c>
      <c r="AA33" s="43">
        <v>-0.18594484063708963</v>
      </c>
      <c r="AB33" s="44">
        <v>-0.14892438539451017</v>
      </c>
      <c r="AC33" s="44">
        <v>9.761319787255375E-2</v>
      </c>
      <c r="AD33" s="44">
        <v>-0.48942268234519432</v>
      </c>
      <c r="AE33" s="44">
        <v>7.3149519260898591E-2</v>
      </c>
      <c r="AF33" s="52" t="s">
        <v>151</v>
      </c>
      <c r="AG33" s="44">
        <v>-1.0293688027314908E-2</v>
      </c>
      <c r="AH33" s="44">
        <v>0.1612827036260146</v>
      </c>
      <c r="AI33" s="44">
        <v>-0.22419292042121372</v>
      </c>
      <c r="AJ33" s="44">
        <v>-0.27756489850369132</v>
      </c>
      <c r="AK33" s="44">
        <v>0.13707536081461288</v>
      </c>
      <c r="AL33" s="44">
        <v>-9.0688553552160142E-2</v>
      </c>
      <c r="AM33" s="44">
        <v>0.20784076246457248</v>
      </c>
      <c r="AN33" s="44">
        <v>-0.13355092087590617</v>
      </c>
      <c r="AO33" s="44">
        <v>0.12228743180024451</v>
      </c>
      <c r="AP33" s="44">
        <v>-0.17291439560159294</v>
      </c>
      <c r="AQ33" s="44">
        <v>-0.15110444585219179</v>
      </c>
      <c r="AR33" s="44">
        <v>-5.2387777171015087E-2</v>
      </c>
      <c r="AS33" s="45">
        <v>-8.7689697360783664E-2</v>
      </c>
      <c r="AT33" s="29"/>
    </row>
    <row r="34" spans="1:46" x14ac:dyDescent="0.25">
      <c r="A34" s="156"/>
      <c r="B34" s="30" t="s">
        <v>5</v>
      </c>
      <c r="C34" s="43">
        <v>-0.18640949461555661</v>
      </c>
      <c r="D34" s="44">
        <v>-0.14562240548594163</v>
      </c>
      <c r="E34" s="44">
        <v>9.7129653872457339E-2</v>
      </c>
      <c r="F34" s="44">
        <v>-0.48304301046087073</v>
      </c>
      <c r="G34" s="44">
        <v>7.084730096696365E-2</v>
      </c>
      <c r="H34" s="52" t="s">
        <v>93</v>
      </c>
      <c r="I34" s="44">
        <v>-1.0019525216512976E-2</v>
      </c>
      <c r="J34" s="44">
        <v>0.16114165053820109</v>
      </c>
      <c r="K34" s="44">
        <v>-0.22457235771391884</v>
      </c>
      <c r="L34" s="44">
        <v>-0.27780955169815524</v>
      </c>
      <c r="M34" s="44">
        <v>0.13285102661827161</v>
      </c>
      <c r="N34" s="44">
        <v>-8.5002538108570017E-2</v>
      </c>
      <c r="O34" s="44">
        <v>0.20743878213990741</v>
      </c>
      <c r="P34" s="44">
        <v>-0.13358723522030139</v>
      </c>
      <c r="Q34" s="44">
        <v>0.12226984267079984</v>
      </c>
      <c r="R34" s="44">
        <v>1.3962822460384886E-2</v>
      </c>
      <c r="S34" s="44">
        <v>-0.17338395688735206</v>
      </c>
      <c r="T34" s="44">
        <v>-0.14780753983257353</v>
      </c>
      <c r="U34" s="44">
        <v>-5.1453085522381668E-2</v>
      </c>
      <c r="V34" s="45">
        <v>-8.8694412304145306E-2</v>
      </c>
      <c r="W34" s="29"/>
      <c r="Y34" s="156"/>
      <c r="Z34" s="30" t="s">
        <v>6</v>
      </c>
      <c r="AA34" s="43">
        <v>1.9113881415346676E-2</v>
      </c>
      <c r="AB34" s="44">
        <v>-2.4715652615837056E-2</v>
      </c>
      <c r="AC34" s="44">
        <v>-3.9283359693417189E-2</v>
      </c>
      <c r="AD34" s="44">
        <v>6.6683719762979918E-2</v>
      </c>
      <c r="AE34" s="44">
        <v>-3.8777749262815506E-2</v>
      </c>
      <c r="AF34" s="44">
        <v>-1.0293688027314908E-2</v>
      </c>
      <c r="AG34" s="52" t="s">
        <v>152</v>
      </c>
      <c r="AH34" s="44">
        <v>-0.10007322984537412</v>
      </c>
      <c r="AI34" s="44">
        <v>-0.19907954901784178</v>
      </c>
      <c r="AJ34" s="44">
        <v>3.7018534734701715E-2</v>
      </c>
      <c r="AK34" s="44">
        <v>1.7016384100084728E-2</v>
      </c>
      <c r="AL34" s="44">
        <v>-0.32465881036082916</v>
      </c>
      <c r="AM34" s="44">
        <v>0.14152131476463595</v>
      </c>
      <c r="AN34" s="44">
        <v>-7.2302124424124111E-3</v>
      </c>
      <c r="AO34" s="44">
        <v>-0.13835587401490421</v>
      </c>
      <c r="AP34" s="44">
        <v>-0.21385184298908777</v>
      </c>
      <c r="AQ34" s="44">
        <v>-0.10084843506651305</v>
      </c>
      <c r="AR34" s="44">
        <v>1.6122355277626906E-2</v>
      </c>
      <c r="AS34" s="45">
        <v>1.0958616115737009E-2</v>
      </c>
      <c r="AT34" s="29"/>
    </row>
    <row r="35" spans="1:46" x14ac:dyDescent="0.25">
      <c r="A35" s="156"/>
      <c r="B35" s="30" t="s">
        <v>6</v>
      </c>
      <c r="C35" s="43">
        <v>1.7163124634189692E-2</v>
      </c>
      <c r="D35" s="44">
        <v>-2.1836400262627755E-2</v>
      </c>
      <c r="E35" s="44">
        <v>-3.9853075981725154E-2</v>
      </c>
      <c r="F35" s="44">
        <v>6.8678841597392001E-2</v>
      </c>
      <c r="G35" s="44">
        <v>-4.0879314288663308E-2</v>
      </c>
      <c r="H35" s="44">
        <v>-1.0019525216512976E-2</v>
      </c>
      <c r="I35" s="52" t="s">
        <v>94</v>
      </c>
      <c r="J35" s="44">
        <v>-9.4912600832686073E-2</v>
      </c>
      <c r="K35" s="44">
        <v>-0.19971459429543659</v>
      </c>
      <c r="L35" s="44">
        <v>3.6486383983654204E-2</v>
      </c>
      <c r="M35" s="44">
        <v>1.3557813001243734E-2</v>
      </c>
      <c r="N35" s="44">
        <v>-0.31133353787350482</v>
      </c>
      <c r="O35" s="44">
        <v>0.14100365718752583</v>
      </c>
      <c r="P35" s="44">
        <v>-1.1027576128698284E-2</v>
      </c>
      <c r="Q35" s="44">
        <v>-0.13833763018849501</v>
      </c>
      <c r="R35" s="44">
        <v>1.9424255020404107E-2</v>
      </c>
      <c r="S35" s="44">
        <v>-0.21465043873681308</v>
      </c>
      <c r="T35" s="44">
        <v>-9.7270610075667785E-2</v>
      </c>
      <c r="U35" s="44">
        <v>1.7252967574460099E-2</v>
      </c>
      <c r="V35" s="45">
        <v>6.8084301300425027E-3</v>
      </c>
      <c r="W35" s="29"/>
      <c r="Y35" s="156"/>
      <c r="Z35" s="30" t="s">
        <v>7</v>
      </c>
      <c r="AA35" s="43">
        <v>-5.5267991179693748E-2</v>
      </c>
      <c r="AB35" s="44">
        <v>7.5038819968585177E-2</v>
      </c>
      <c r="AC35" s="44">
        <v>-6.562932198344304E-2</v>
      </c>
      <c r="AD35" s="44">
        <v>-0.23294529042550627</v>
      </c>
      <c r="AE35" s="44">
        <v>-6.4744175150969169E-2</v>
      </c>
      <c r="AF35" s="44">
        <v>0.1612827036260146</v>
      </c>
      <c r="AG35" s="44">
        <v>-0.10007322984537412</v>
      </c>
      <c r="AH35" s="52" t="s">
        <v>153</v>
      </c>
      <c r="AI35" s="44">
        <v>-0.29272701976983251</v>
      </c>
      <c r="AJ35" s="44">
        <v>-0.11069965036714488</v>
      </c>
      <c r="AK35" s="44">
        <v>0.10979563193601409</v>
      </c>
      <c r="AL35" s="44">
        <v>-0.14393460317732895</v>
      </c>
      <c r="AM35" s="44">
        <v>-6.3170938965665044E-2</v>
      </c>
      <c r="AN35" s="44">
        <v>-4.5820305909132816E-2</v>
      </c>
      <c r="AO35" s="44">
        <v>7.0787087156366606E-3</v>
      </c>
      <c r="AP35" s="44">
        <v>-5.4440014720132969E-2</v>
      </c>
      <c r="AQ35" s="44">
        <v>8.3971855733709466E-2</v>
      </c>
      <c r="AR35" s="44">
        <v>-0.14885488920065851</v>
      </c>
      <c r="AS35" s="45">
        <v>-3.3818351161519232E-2</v>
      </c>
      <c r="AT35" s="29"/>
    </row>
    <row r="36" spans="1:46" x14ac:dyDescent="0.25">
      <c r="A36" s="156"/>
      <c r="B36" s="30" t="s">
        <v>7</v>
      </c>
      <c r="C36" s="43">
        <v>-7.1371482781841328E-2</v>
      </c>
      <c r="D36" s="44">
        <v>9.7668123702104953E-2</v>
      </c>
      <c r="E36" s="44">
        <v>-7.005177230915681E-2</v>
      </c>
      <c r="F36" s="44">
        <v>-0.20277700345735153</v>
      </c>
      <c r="G36" s="44">
        <v>-8.5542365933405806E-2</v>
      </c>
      <c r="H36" s="44">
        <v>0.16114165053820109</v>
      </c>
      <c r="I36" s="44">
        <v>-9.4912600832686073E-2</v>
      </c>
      <c r="J36" s="52" t="s">
        <v>95</v>
      </c>
      <c r="K36" s="44">
        <v>-0.2957539099495104</v>
      </c>
      <c r="L36" s="44">
        <v>-0.11360276648089727</v>
      </c>
      <c r="M36" s="44">
        <v>7.661444033515416E-2</v>
      </c>
      <c r="N36" s="44">
        <v>-9.6103231758981222E-2</v>
      </c>
      <c r="O36" s="44">
        <v>-6.6319415376692753E-2</v>
      </c>
      <c r="P36" s="44">
        <v>-8.0789359905993854E-2</v>
      </c>
      <c r="Q36" s="44">
        <v>6.8896477627877692E-3</v>
      </c>
      <c r="R36" s="44">
        <v>0.18029552716126321</v>
      </c>
      <c r="S36" s="44">
        <v>-7.306483274536818E-2</v>
      </c>
      <c r="T36" s="44">
        <v>0.10624826503122893</v>
      </c>
      <c r="U36" s="44">
        <v>-0.1353622893558033</v>
      </c>
      <c r="V36" s="45">
        <v>-6.8986571157005794E-2</v>
      </c>
      <c r="W36" s="29"/>
      <c r="Y36" s="156"/>
      <c r="Z36" s="30" t="s">
        <v>8</v>
      </c>
      <c r="AA36" s="43">
        <v>5.747745246834926E-2</v>
      </c>
      <c r="AB36" s="44">
        <v>-7.6667978370842327E-2</v>
      </c>
      <c r="AC36" s="44">
        <v>-6.3743106070353946E-4</v>
      </c>
      <c r="AD36" s="44">
        <v>4.3167653520092587E-2</v>
      </c>
      <c r="AE36" s="44">
        <v>-9.7380217945122166E-2</v>
      </c>
      <c r="AF36" s="44">
        <v>-0.22419292042121372</v>
      </c>
      <c r="AG36" s="44">
        <v>-0.19907954901784178</v>
      </c>
      <c r="AH36" s="44">
        <v>-0.29272701976983251</v>
      </c>
      <c r="AI36" s="52" t="s">
        <v>154</v>
      </c>
      <c r="AJ36" s="44">
        <v>-0.16386924619926574</v>
      </c>
      <c r="AK36" s="44">
        <v>-0.29062991788102122</v>
      </c>
      <c r="AL36" s="44">
        <v>9.6051408225133722E-2</v>
      </c>
      <c r="AM36" s="44">
        <v>-0.12790794050309726</v>
      </c>
      <c r="AN36" s="44">
        <v>-9.9982187537919723E-2</v>
      </c>
      <c r="AO36" s="44">
        <v>-7.1726877791442906E-2</v>
      </c>
      <c r="AP36" s="44">
        <v>0.13510732544091045</v>
      </c>
      <c r="AQ36" s="44">
        <v>0.12009416580403585</v>
      </c>
      <c r="AR36" s="44">
        <v>0.23612944763995616</v>
      </c>
      <c r="AS36" s="45">
        <v>-0.13452500215554586</v>
      </c>
      <c r="AT36" s="29"/>
    </row>
    <row r="37" spans="1:46" x14ac:dyDescent="0.25">
      <c r="A37" s="156"/>
      <c r="B37" s="30" t="s">
        <v>8</v>
      </c>
      <c r="C37" s="43">
        <v>6.1464484148650168E-2</v>
      </c>
      <c r="D37" s="44">
        <v>-8.2005534558918652E-2</v>
      </c>
      <c r="E37" s="44">
        <v>7.4375353411441545E-4</v>
      </c>
      <c r="F37" s="44">
        <v>3.6673058855014214E-2</v>
      </c>
      <c r="G37" s="44">
        <v>-9.0950959273549445E-2</v>
      </c>
      <c r="H37" s="44">
        <v>-0.22457235771391884</v>
      </c>
      <c r="I37" s="44">
        <v>-0.19971459429543659</v>
      </c>
      <c r="J37" s="44">
        <v>-0.2957539099495104</v>
      </c>
      <c r="K37" s="52" t="s">
        <v>96</v>
      </c>
      <c r="L37" s="44">
        <v>-0.16245900656073656</v>
      </c>
      <c r="M37" s="44">
        <v>-0.27885634359111683</v>
      </c>
      <c r="N37" s="44">
        <v>8.2962120455672778E-2</v>
      </c>
      <c r="O37" s="44">
        <v>-0.12669486027468441</v>
      </c>
      <c r="P37" s="44">
        <v>-8.8640924075547731E-2</v>
      </c>
      <c r="Q37" s="44">
        <v>-7.1635926314118928E-2</v>
      </c>
      <c r="R37" s="44">
        <v>-4.5013963153823958E-2</v>
      </c>
      <c r="S37" s="44">
        <v>0.13910447566147258</v>
      </c>
      <c r="T37" s="44">
        <v>0.11277231608116801</v>
      </c>
      <c r="U37" s="44">
        <v>0.23277312410437787</v>
      </c>
      <c r="V37" s="45">
        <v>-0.12253031485366347</v>
      </c>
      <c r="W37" s="29"/>
      <c r="Y37" s="156"/>
      <c r="Z37" s="30" t="s">
        <v>9</v>
      </c>
      <c r="AA37" s="43">
        <v>2.6478710388688709E-2</v>
      </c>
      <c r="AB37" s="44">
        <v>0.11137976376647944</v>
      </c>
      <c r="AC37" s="44">
        <v>-0.10686081223233293</v>
      </c>
      <c r="AD37" s="44">
        <v>-7.796529644686182E-3</v>
      </c>
      <c r="AE37" s="44">
        <v>-6.8243155127416721E-3</v>
      </c>
      <c r="AF37" s="44">
        <v>-0.27756489850369132</v>
      </c>
      <c r="AG37" s="44">
        <v>3.7018534734701715E-2</v>
      </c>
      <c r="AH37" s="44">
        <v>-0.11069965036714488</v>
      </c>
      <c r="AI37" s="44">
        <v>-0.16386924619926574</v>
      </c>
      <c r="AJ37" s="52" t="s">
        <v>97</v>
      </c>
      <c r="AK37" s="44">
        <v>4.7027700687896565E-2</v>
      </c>
      <c r="AL37" s="44">
        <v>-1.7398921549823438E-2</v>
      </c>
      <c r="AM37" s="44">
        <v>-0.11158417897575523</v>
      </c>
      <c r="AN37" s="44">
        <v>0.11270967691497251</v>
      </c>
      <c r="AO37" s="44">
        <v>-6.6383098691874143E-2</v>
      </c>
      <c r="AP37" s="44">
        <v>5.4908737106083398E-2</v>
      </c>
      <c r="AQ37" s="44">
        <v>-0.24576218184454826</v>
      </c>
      <c r="AR37" s="44">
        <v>-0.12566648416082374</v>
      </c>
      <c r="AS37" s="45">
        <v>-2.961126985846602E-2</v>
      </c>
      <c r="AT37" s="29"/>
    </row>
    <row r="38" spans="1:46" x14ac:dyDescent="0.25">
      <c r="A38" s="156"/>
      <c r="B38" s="30" t="s">
        <v>9</v>
      </c>
      <c r="C38" s="43">
        <v>2.8872588750329893E-2</v>
      </c>
      <c r="D38" s="44">
        <v>0.10671367161017795</v>
      </c>
      <c r="E38" s="44">
        <v>-0.10596472510313823</v>
      </c>
      <c r="F38" s="44">
        <v>-1.1272578877596858E-2</v>
      </c>
      <c r="G38" s="44">
        <v>-3.499878654789909E-3</v>
      </c>
      <c r="H38" s="44">
        <v>-0.27780955169815524</v>
      </c>
      <c r="I38" s="44">
        <v>3.6486383983654204E-2</v>
      </c>
      <c r="J38" s="44">
        <v>-0.11360276648089727</v>
      </c>
      <c r="K38" s="44">
        <v>-0.16245900656073656</v>
      </c>
      <c r="L38" s="52" t="s">
        <v>97</v>
      </c>
      <c r="M38" s="44">
        <v>5.0732916703841786E-2</v>
      </c>
      <c r="N38" s="44">
        <v>-2.3014321666244692E-2</v>
      </c>
      <c r="O38" s="44">
        <v>-0.11090062439504214</v>
      </c>
      <c r="P38" s="44">
        <v>0.11567943957075053</v>
      </c>
      <c r="Q38" s="44">
        <v>-6.6349314883638461E-2</v>
      </c>
      <c r="R38" s="44">
        <v>-2.6373832378943297E-2</v>
      </c>
      <c r="S38" s="44">
        <v>5.7458759579167844E-2</v>
      </c>
      <c r="T38" s="44">
        <v>-0.24698523075302758</v>
      </c>
      <c r="U38" s="44">
        <v>-0.12697605965911718</v>
      </c>
      <c r="V38" s="45">
        <v>-2.3665410640956057E-2</v>
      </c>
      <c r="W38" s="29"/>
      <c r="Y38" s="156"/>
      <c r="Z38" s="30" t="s">
        <v>10</v>
      </c>
      <c r="AA38" s="43">
        <v>3.6093461626363774E-2</v>
      </c>
      <c r="AB38" s="44">
        <v>0.2069982309760125</v>
      </c>
      <c r="AC38" s="44">
        <v>-8.2308393836997368E-2</v>
      </c>
      <c r="AD38" s="44">
        <v>-0.35060940988797928</v>
      </c>
      <c r="AE38" s="44">
        <v>-0.13371966893933229</v>
      </c>
      <c r="AF38" s="44">
        <v>0.13707536081461288</v>
      </c>
      <c r="AG38" s="44">
        <v>1.7016384100084728E-2</v>
      </c>
      <c r="AH38" s="44">
        <v>0.10979563193601409</v>
      </c>
      <c r="AI38" s="44">
        <v>-0.29062991788102122</v>
      </c>
      <c r="AJ38" s="44">
        <v>4.7027700687896565E-2</v>
      </c>
      <c r="AK38" s="52" t="s">
        <v>155</v>
      </c>
      <c r="AL38" s="44">
        <v>-8.3335461762137839E-2</v>
      </c>
      <c r="AM38" s="44">
        <v>-7.6114275633741887E-2</v>
      </c>
      <c r="AN38" s="44">
        <v>-0.1247701824279325</v>
      </c>
      <c r="AO38" s="44">
        <v>0.2112727665417139</v>
      </c>
      <c r="AP38" s="44">
        <v>-2.2949310469670477E-2</v>
      </c>
      <c r="AQ38" s="44">
        <v>-9.2048809754133473E-2</v>
      </c>
      <c r="AR38" s="44">
        <v>-0.3038168181370135</v>
      </c>
      <c r="AS38" s="45">
        <v>1.8702417005657269E-2</v>
      </c>
      <c r="AT38" s="29"/>
    </row>
    <row r="39" spans="1:46" x14ac:dyDescent="0.25">
      <c r="A39" s="156"/>
      <c r="B39" s="30" t="s">
        <v>10</v>
      </c>
      <c r="C39" s="43">
        <v>5.1299073304699669E-2</v>
      </c>
      <c r="D39" s="44">
        <v>0.17966481287596933</v>
      </c>
      <c r="E39" s="44">
        <v>-7.6048498056376923E-2</v>
      </c>
      <c r="F39" s="44">
        <v>-0.36492373619372898</v>
      </c>
      <c r="G39" s="44">
        <v>-0.11030257125683873</v>
      </c>
      <c r="H39" s="44">
        <v>0.13285102661827161</v>
      </c>
      <c r="I39" s="44">
        <v>1.3557813001243734E-2</v>
      </c>
      <c r="J39" s="44">
        <v>7.661444033515416E-2</v>
      </c>
      <c r="K39" s="44">
        <v>-0.27885634359111683</v>
      </c>
      <c r="L39" s="44">
        <v>5.0732916703841786E-2</v>
      </c>
      <c r="M39" s="52" t="s">
        <v>98</v>
      </c>
      <c r="N39" s="44">
        <v>-0.11824953050285171</v>
      </c>
      <c r="O39" s="44">
        <v>-7.1178654268975031E-2</v>
      </c>
      <c r="P39" s="44">
        <v>-8.6765232011815296E-2</v>
      </c>
      <c r="Q39" s="44">
        <v>0.20841682103934203</v>
      </c>
      <c r="R39" s="44">
        <v>-0.16577067936924672</v>
      </c>
      <c r="S39" s="44">
        <v>-4.2506086963001186E-3</v>
      </c>
      <c r="T39" s="44">
        <v>-0.11238566018241225</v>
      </c>
      <c r="U39" s="44">
        <v>-0.30899765682189467</v>
      </c>
      <c r="V39" s="45">
        <v>5.1538336794029312E-2</v>
      </c>
      <c r="W39" s="29"/>
      <c r="Y39" s="156"/>
      <c r="Z39" s="30" t="s">
        <v>11</v>
      </c>
      <c r="AA39" s="43">
        <v>-2.5120538251531339E-2</v>
      </c>
      <c r="AB39" s="44">
        <v>0.10638266079350714</v>
      </c>
      <c r="AC39" s="44">
        <v>-4.1662272763475991E-2</v>
      </c>
      <c r="AD39" s="44">
        <v>0.14081979586153842</v>
      </c>
      <c r="AE39" s="44">
        <v>-3.2981573492272833E-3</v>
      </c>
      <c r="AF39" s="44">
        <v>-9.0688553552160142E-2</v>
      </c>
      <c r="AG39" s="44">
        <v>-0.32465881036082916</v>
      </c>
      <c r="AH39" s="44">
        <v>-0.14393460317732895</v>
      </c>
      <c r="AI39" s="44">
        <v>9.6051408225133722E-2</v>
      </c>
      <c r="AJ39" s="44">
        <v>-1.7398921549823438E-2</v>
      </c>
      <c r="AK39" s="44">
        <v>-8.3335461762137839E-2</v>
      </c>
      <c r="AL39" s="52" t="s">
        <v>92</v>
      </c>
      <c r="AM39" s="44">
        <v>-0.41056506023802569</v>
      </c>
      <c r="AN39" s="44">
        <v>-5.4137623845245557E-2</v>
      </c>
      <c r="AO39" s="44">
        <v>-0.21507795761510726</v>
      </c>
      <c r="AP39" s="44">
        <v>4.7322723484354193E-2</v>
      </c>
      <c r="AQ39" s="44">
        <v>-0.11052305009402134</v>
      </c>
      <c r="AR39" s="44">
        <v>0.14628447083700946</v>
      </c>
      <c r="AS39" s="45">
        <v>-6.2159537313434619E-2</v>
      </c>
      <c r="AT39" s="29"/>
    </row>
    <row r="40" spans="1:46" x14ac:dyDescent="0.25">
      <c r="A40" s="156"/>
      <c r="B40" s="30" t="s">
        <v>11</v>
      </c>
      <c r="C40" s="43">
        <v>-4.6439440355636692E-2</v>
      </c>
      <c r="D40" s="44">
        <v>0.13398859081780451</v>
      </c>
      <c r="E40" s="44">
        <v>-4.7598975260247374E-2</v>
      </c>
      <c r="F40" s="44">
        <v>0.16685275477780914</v>
      </c>
      <c r="G40" s="44">
        <v>-3.1817486764956708E-2</v>
      </c>
      <c r="H40" s="44">
        <v>-8.5002538108570017E-2</v>
      </c>
      <c r="I40" s="44">
        <v>-0.31133353787350482</v>
      </c>
      <c r="J40" s="44">
        <v>-9.6103231758981222E-2</v>
      </c>
      <c r="K40" s="44">
        <v>8.2962120455672778E-2</v>
      </c>
      <c r="L40" s="44">
        <v>-2.3014321666244692E-2</v>
      </c>
      <c r="M40" s="44">
        <v>-0.11824953050285171</v>
      </c>
      <c r="N40" s="52" t="s">
        <v>99</v>
      </c>
      <c r="O40" s="44">
        <v>-0.40473590141752458</v>
      </c>
      <c r="P40" s="44">
        <v>-9.8540579080164933E-2</v>
      </c>
      <c r="Q40" s="44">
        <v>-0.20935561053722163</v>
      </c>
      <c r="R40" s="44">
        <v>0.2309779245797455</v>
      </c>
      <c r="S40" s="44">
        <v>2.0343366515963759E-2</v>
      </c>
      <c r="T40" s="44">
        <v>-7.5268091548671895E-2</v>
      </c>
      <c r="U40" s="44">
        <v>0.15589777747178968</v>
      </c>
      <c r="V40" s="45">
        <v>-0.10587492770727366</v>
      </c>
      <c r="W40" s="29"/>
      <c r="Y40" s="156"/>
      <c r="Z40" s="30" t="s">
        <v>12</v>
      </c>
      <c r="AA40" s="43">
        <v>1.8460458876026015E-2</v>
      </c>
      <c r="AB40" s="44">
        <v>-0.44521241004947398</v>
      </c>
      <c r="AC40" s="44">
        <v>9.3295586817382148E-2</v>
      </c>
      <c r="AD40" s="44">
        <v>-6.9032049764645356E-3</v>
      </c>
      <c r="AE40" s="44">
        <v>0.22707988542993721</v>
      </c>
      <c r="AF40" s="44">
        <v>0.20784076246457248</v>
      </c>
      <c r="AG40" s="44">
        <v>0.14152131476463595</v>
      </c>
      <c r="AH40" s="44">
        <v>-6.3170938965665044E-2</v>
      </c>
      <c r="AI40" s="44">
        <v>-0.12790794050309726</v>
      </c>
      <c r="AJ40" s="44">
        <v>-0.11158417897575523</v>
      </c>
      <c r="AK40" s="44">
        <v>-7.6114275633741887E-2</v>
      </c>
      <c r="AL40" s="44">
        <v>-0.41056506023802569</v>
      </c>
      <c r="AM40" s="52" t="s">
        <v>156</v>
      </c>
      <c r="AN40" s="44">
        <v>-0.29516848605498525</v>
      </c>
      <c r="AO40" s="44">
        <v>-5.1638871798379234E-2</v>
      </c>
      <c r="AP40" s="44">
        <v>-0.12323578850165079</v>
      </c>
      <c r="AQ40" s="44">
        <v>-2.7307432639171455E-2</v>
      </c>
      <c r="AR40" s="44">
        <v>-1.7929454853400431E-2</v>
      </c>
      <c r="AS40" s="45">
        <v>-3.3353034756082124E-2</v>
      </c>
      <c r="AT40" s="29"/>
    </row>
    <row r="41" spans="1:46" x14ac:dyDescent="0.25">
      <c r="A41" s="156"/>
      <c r="B41" s="30" t="s">
        <v>12</v>
      </c>
      <c r="C41" s="43">
        <v>2.0600921206915972E-2</v>
      </c>
      <c r="D41" s="44">
        <v>-0.44411922939859944</v>
      </c>
      <c r="E41" s="44">
        <v>9.3940786210469848E-2</v>
      </c>
      <c r="F41" s="44">
        <v>-9.9742580376015431E-3</v>
      </c>
      <c r="G41" s="44">
        <v>0.22815531901506697</v>
      </c>
      <c r="H41" s="44">
        <v>0.20743878213990741</v>
      </c>
      <c r="I41" s="44">
        <v>0.14100365718752583</v>
      </c>
      <c r="J41" s="44">
        <v>-6.6319415376692753E-2</v>
      </c>
      <c r="K41" s="44">
        <v>-0.12669486027468441</v>
      </c>
      <c r="L41" s="44">
        <v>-0.11090062439504214</v>
      </c>
      <c r="M41" s="44">
        <v>-7.1178654268975031E-2</v>
      </c>
      <c r="N41" s="44">
        <v>-0.40473590141752458</v>
      </c>
      <c r="O41" s="52" t="s">
        <v>100</v>
      </c>
      <c r="P41" s="44">
        <v>-0.28418587278660495</v>
      </c>
      <c r="Q41" s="44">
        <v>-5.1615410032082275E-2</v>
      </c>
      <c r="R41" s="44">
        <v>-2.329817714819048E-2</v>
      </c>
      <c r="S41" s="44">
        <v>-0.1198899047138282</v>
      </c>
      <c r="T41" s="44">
        <v>-3.0203316362066902E-2</v>
      </c>
      <c r="U41" s="44">
        <v>-1.9286861915278449E-2</v>
      </c>
      <c r="V41" s="45">
        <v>-2.7952391129698415E-2</v>
      </c>
      <c r="W41" s="29"/>
      <c r="Y41" s="156"/>
      <c r="Z41" s="30" t="s">
        <v>13</v>
      </c>
      <c r="AA41" s="43">
        <v>-7.2787429752860219E-2</v>
      </c>
      <c r="AB41" s="44">
        <v>0.13130103688265693</v>
      </c>
      <c r="AC41" s="44">
        <v>-4.6859690723997573E-2</v>
      </c>
      <c r="AD41" s="44">
        <v>0.23450186561335185</v>
      </c>
      <c r="AE41" s="44">
        <v>-0.15662305705477675</v>
      </c>
      <c r="AF41" s="44">
        <v>-0.13355092087590617</v>
      </c>
      <c r="AG41" s="44">
        <v>-7.2302124424124111E-3</v>
      </c>
      <c r="AH41" s="44">
        <v>-4.5820305909132816E-2</v>
      </c>
      <c r="AI41" s="44">
        <v>-9.9982187537919723E-2</v>
      </c>
      <c r="AJ41" s="44">
        <v>0.11270967691497251</v>
      </c>
      <c r="AK41" s="44">
        <v>-0.1247701824279325</v>
      </c>
      <c r="AL41" s="44">
        <v>-5.4137623845245557E-2</v>
      </c>
      <c r="AM41" s="44">
        <v>-0.29516848605498525</v>
      </c>
      <c r="AN41" s="52" t="s">
        <v>157</v>
      </c>
      <c r="AO41" s="44">
        <v>-0.24593699912990385</v>
      </c>
      <c r="AP41" s="44">
        <v>-9.7296707571236582E-2</v>
      </c>
      <c r="AQ41" s="44">
        <v>-4.8291395430460592E-2</v>
      </c>
      <c r="AR41" s="44">
        <v>-0.13044376746255359</v>
      </c>
      <c r="AS41" s="45">
        <v>0.12668254874282817</v>
      </c>
      <c r="AT41" s="29"/>
    </row>
    <row r="42" spans="1:46" x14ac:dyDescent="0.25">
      <c r="A42" s="156"/>
      <c r="B42" s="30" t="s">
        <v>13</v>
      </c>
      <c r="C42" s="43">
        <v>-5.1474573109964505E-2</v>
      </c>
      <c r="D42" s="44">
        <v>9.967708407200962E-2</v>
      </c>
      <c r="E42" s="44">
        <v>-3.9624175052504367E-2</v>
      </c>
      <c r="F42" s="44">
        <v>0.20014566995919045</v>
      </c>
      <c r="G42" s="44">
        <v>-0.12696072563527486</v>
      </c>
      <c r="H42" s="44">
        <v>-0.13358723522030139</v>
      </c>
      <c r="I42" s="44">
        <v>-1.1027576128698284E-2</v>
      </c>
      <c r="J42" s="44">
        <v>-8.0789359905993854E-2</v>
      </c>
      <c r="K42" s="44">
        <v>-8.8640924075547731E-2</v>
      </c>
      <c r="L42" s="44">
        <v>0.11567943957075053</v>
      </c>
      <c r="M42" s="44">
        <v>-8.6765232011815296E-2</v>
      </c>
      <c r="N42" s="44">
        <v>-9.8540579080164933E-2</v>
      </c>
      <c r="O42" s="44">
        <v>-0.28418587278660495</v>
      </c>
      <c r="P42" s="52" t="s">
        <v>101</v>
      </c>
      <c r="Q42" s="44">
        <v>-0.24071644647399665</v>
      </c>
      <c r="R42" s="44">
        <v>-0.20334131244113132</v>
      </c>
      <c r="S42" s="44">
        <v>-7.2306804094835489E-2</v>
      </c>
      <c r="T42" s="44">
        <v>-7.4380768169439324E-2</v>
      </c>
      <c r="U42" s="44">
        <v>-0.13965963911157905</v>
      </c>
      <c r="V42" s="45">
        <v>0.16254205335333985</v>
      </c>
      <c r="W42" s="29"/>
      <c r="Y42" s="156"/>
      <c r="Z42" s="30" t="s">
        <v>14</v>
      </c>
      <c r="AA42" s="43">
        <v>-0.13373174992008197</v>
      </c>
      <c r="AB42" s="44">
        <v>0.13294206436683062</v>
      </c>
      <c r="AC42" s="44">
        <v>-6.338482196766318E-2</v>
      </c>
      <c r="AD42" s="44">
        <v>-0.24062667768111748</v>
      </c>
      <c r="AE42" s="44">
        <v>-0.14405024670639857</v>
      </c>
      <c r="AF42" s="44">
        <v>0.12228743180024451</v>
      </c>
      <c r="AG42" s="44">
        <v>-0.13835587401490421</v>
      </c>
      <c r="AH42" s="44">
        <v>7.0787087156366606E-3</v>
      </c>
      <c r="AI42" s="44">
        <v>-7.1726877791442906E-2</v>
      </c>
      <c r="AJ42" s="44">
        <v>-6.6383098691874143E-2</v>
      </c>
      <c r="AK42" s="44">
        <v>0.2112727665417139</v>
      </c>
      <c r="AL42" s="44">
        <v>-0.21507795761510726</v>
      </c>
      <c r="AM42" s="44">
        <v>-5.1638871798379234E-2</v>
      </c>
      <c r="AN42" s="44">
        <v>-0.24593699912990385</v>
      </c>
      <c r="AO42" s="52" t="s">
        <v>158</v>
      </c>
      <c r="AP42" s="44">
        <v>0.16019846064011314</v>
      </c>
      <c r="AQ42" s="44">
        <v>0.12385490585152448</v>
      </c>
      <c r="AR42" s="44">
        <v>-0.11406297979218767</v>
      </c>
      <c r="AS42" s="45">
        <v>-0.13493069702780308</v>
      </c>
      <c r="AT42" s="29"/>
    </row>
    <row r="43" spans="1:46" x14ac:dyDescent="0.25">
      <c r="A43" s="156"/>
      <c r="B43" s="30" t="s">
        <v>14</v>
      </c>
      <c r="C43" s="43">
        <v>-0.13307882584303687</v>
      </c>
      <c r="D43" s="44">
        <v>0.13164906165320797</v>
      </c>
      <c r="E43" s="44">
        <v>-6.3342588170910596E-2</v>
      </c>
      <c r="F43" s="44">
        <v>-0.2384917975888167</v>
      </c>
      <c r="G43" s="44">
        <v>-0.14288887730924985</v>
      </c>
      <c r="H43" s="44">
        <v>0.12226984267079984</v>
      </c>
      <c r="I43" s="44">
        <v>-0.13833763018849501</v>
      </c>
      <c r="J43" s="44">
        <v>6.8896477627877692E-3</v>
      </c>
      <c r="K43" s="44">
        <v>-7.1635926314118928E-2</v>
      </c>
      <c r="L43" s="44">
        <v>-6.6349314883638461E-2</v>
      </c>
      <c r="M43" s="44">
        <v>0.20841682103934203</v>
      </c>
      <c r="N43" s="44">
        <v>-0.20935561053722163</v>
      </c>
      <c r="O43" s="44">
        <v>-5.1615410032082275E-2</v>
      </c>
      <c r="P43" s="44">
        <v>-0.24071644647399665</v>
      </c>
      <c r="Q43" s="52" t="s">
        <v>102</v>
      </c>
      <c r="R43" s="44">
        <v>-4.0521218227541466E-4</v>
      </c>
      <c r="S43" s="44">
        <v>0.15926993662983241</v>
      </c>
      <c r="T43" s="44">
        <v>0.12265933875677036</v>
      </c>
      <c r="U43" s="44">
        <v>-0.11388274819009257</v>
      </c>
      <c r="V43" s="45">
        <v>-0.13206918813002219</v>
      </c>
      <c r="W43" s="29"/>
      <c r="Y43" s="156"/>
      <c r="Z43" s="30" t="s">
        <v>16</v>
      </c>
      <c r="AA43" s="43">
        <v>-7.2027426077292137E-2</v>
      </c>
      <c r="AB43" s="44">
        <v>6.7065127379262374E-2</v>
      </c>
      <c r="AC43" s="44">
        <v>-0.1012467646273592</v>
      </c>
      <c r="AD43" s="44">
        <v>-8.8299883070279001E-2</v>
      </c>
      <c r="AE43" s="44">
        <v>-2.0106513615448143E-2</v>
      </c>
      <c r="AF43" s="44">
        <v>-0.17291439560159294</v>
      </c>
      <c r="AG43" s="44">
        <v>-0.21385184298908777</v>
      </c>
      <c r="AH43" s="44">
        <v>-5.4440014720132969E-2</v>
      </c>
      <c r="AI43" s="44">
        <v>0.13510732544091045</v>
      </c>
      <c r="AJ43" s="44">
        <v>5.4908737106083398E-2</v>
      </c>
      <c r="AK43" s="44">
        <v>-2.2949310469670477E-2</v>
      </c>
      <c r="AL43" s="44">
        <v>4.7322723484354193E-2</v>
      </c>
      <c r="AM43" s="44">
        <v>-0.12323578850165079</v>
      </c>
      <c r="AN43" s="44">
        <v>-9.7296707571236582E-2</v>
      </c>
      <c r="AO43" s="44">
        <v>0.16019846064011314</v>
      </c>
      <c r="AP43" s="52" t="s">
        <v>152</v>
      </c>
      <c r="AQ43" s="44">
        <v>-0.10113850354961032</v>
      </c>
      <c r="AR43" s="44">
        <v>-0.17234446378886042</v>
      </c>
      <c r="AS43" s="45">
        <v>-4.0475558751293099E-2</v>
      </c>
      <c r="AT43" s="29"/>
    </row>
    <row r="44" spans="1:46" x14ac:dyDescent="0.25">
      <c r="A44" s="156"/>
      <c r="B44" s="30" t="s">
        <v>15</v>
      </c>
      <c r="C44" s="43">
        <v>-9.5725278417510551E-2</v>
      </c>
      <c r="D44" s="44">
        <v>0.13614447935582333</v>
      </c>
      <c r="E44" s="44">
        <v>-3.0662464540792467E-2</v>
      </c>
      <c r="F44" s="44">
        <v>0.13459079762099596</v>
      </c>
      <c r="G44" s="44">
        <v>-0.123965384295058</v>
      </c>
      <c r="H44" s="44">
        <v>1.3962822460384886E-2</v>
      </c>
      <c r="I44" s="44">
        <v>1.9424255020404107E-2</v>
      </c>
      <c r="J44" s="44">
        <v>0.18029552716126321</v>
      </c>
      <c r="K44" s="44">
        <v>-4.5013963153823958E-2</v>
      </c>
      <c r="L44" s="44">
        <v>-2.6373832378943297E-2</v>
      </c>
      <c r="M44" s="44">
        <v>-0.16577067936924672</v>
      </c>
      <c r="N44" s="44">
        <v>0.2309779245797455</v>
      </c>
      <c r="O44" s="44">
        <v>-2.329817714819048E-2</v>
      </c>
      <c r="P44" s="44">
        <v>-0.20334131244113132</v>
      </c>
      <c r="Q44" s="44">
        <v>-4.0521218227541466E-4</v>
      </c>
      <c r="R44" s="52" t="s">
        <v>103</v>
      </c>
      <c r="S44" s="44">
        <v>-0.11005389276240629</v>
      </c>
      <c r="T44" s="44">
        <v>0.13540655500022217</v>
      </c>
      <c r="U44" s="44">
        <v>5.9850443609663302E-2</v>
      </c>
      <c r="V44" s="45">
        <v>-0.20193337803499431</v>
      </c>
      <c r="W44" s="29"/>
      <c r="Y44" s="156"/>
      <c r="Z44" s="30" t="s">
        <v>17</v>
      </c>
      <c r="AA44" s="43">
        <v>-4.8464734778977267E-2</v>
      </c>
      <c r="AB44" s="44">
        <v>6.8644040197668524E-2</v>
      </c>
      <c r="AC44" s="44">
        <v>-0.11090480164400697</v>
      </c>
      <c r="AD44" s="44">
        <v>1.6003037012797074E-2</v>
      </c>
      <c r="AE44" s="44">
        <v>-0.22439537168266099</v>
      </c>
      <c r="AF44" s="44">
        <v>-0.15110444585219179</v>
      </c>
      <c r="AG44" s="44">
        <v>-0.10084843506651305</v>
      </c>
      <c r="AH44" s="44">
        <v>8.3971855733709466E-2</v>
      </c>
      <c r="AI44" s="44">
        <v>0.12009416580403585</v>
      </c>
      <c r="AJ44" s="44">
        <v>-0.24576218184454826</v>
      </c>
      <c r="AK44" s="44">
        <v>-9.2048809754133473E-2</v>
      </c>
      <c r="AL44" s="44">
        <v>-0.11052305009402134</v>
      </c>
      <c r="AM44" s="44">
        <v>-2.7307432639171455E-2</v>
      </c>
      <c r="AN44" s="44">
        <v>-4.8291395430460592E-2</v>
      </c>
      <c r="AO44" s="44">
        <v>0.12385490585152448</v>
      </c>
      <c r="AP44" s="44">
        <v>-0.10113850354961032</v>
      </c>
      <c r="AQ44" s="52" t="s">
        <v>159</v>
      </c>
      <c r="AR44" s="44">
        <v>-0.12024552043108104</v>
      </c>
      <c r="AS44" s="45">
        <v>-0.26083604362283069</v>
      </c>
      <c r="AT44" s="29"/>
    </row>
    <row r="45" spans="1:46" x14ac:dyDescent="0.25">
      <c r="A45" s="156"/>
      <c r="B45" s="30" t="s">
        <v>16</v>
      </c>
      <c r="C45" s="43">
        <v>-6.0726208911617473E-2</v>
      </c>
      <c r="D45" s="44">
        <v>5.1053867701500708E-2</v>
      </c>
      <c r="E45" s="44">
        <v>-9.7209912408923099E-2</v>
      </c>
      <c r="F45" s="44">
        <v>-0.10177722038360533</v>
      </c>
      <c r="G45" s="44">
        <v>-6.1873572804707639E-3</v>
      </c>
      <c r="H45" s="44">
        <v>-0.17338395688735206</v>
      </c>
      <c r="I45" s="44">
        <v>-0.21465043873681308</v>
      </c>
      <c r="J45" s="44">
        <v>-7.306483274536818E-2</v>
      </c>
      <c r="K45" s="44">
        <v>0.13910447566147258</v>
      </c>
      <c r="L45" s="44">
        <v>5.7458759579167844E-2</v>
      </c>
      <c r="M45" s="44">
        <v>-4.2506086963001186E-3</v>
      </c>
      <c r="N45" s="44">
        <v>2.0343366515963759E-2</v>
      </c>
      <c r="O45" s="44">
        <v>-0.1198899047138282</v>
      </c>
      <c r="P45" s="44">
        <v>-7.2306804094835489E-2</v>
      </c>
      <c r="Q45" s="44">
        <v>0.15926993662983241</v>
      </c>
      <c r="R45" s="44">
        <v>-0.11005389276240629</v>
      </c>
      <c r="S45" s="52" t="s">
        <v>104</v>
      </c>
      <c r="T45" s="44">
        <v>-0.11450035325422524</v>
      </c>
      <c r="U45" s="44">
        <v>-0.17757727687624181</v>
      </c>
      <c r="V45" s="45">
        <v>-1.7177379070788597E-2</v>
      </c>
      <c r="W45" s="29"/>
      <c r="Y45" s="156"/>
      <c r="Z45" s="30" t="s">
        <v>18</v>
      </c>
      <c r="AA45" s="43">
        <v>6.8202780245822048E-2</v>
      </c>
      <c r="AB45" s="44">
        <v>2.1236331659985331E-2</v>
      </c>
      <c r="AC45" s="44">
        <v>-0.22003148132064312</v>
      </c>
      <c r="AD45" s="44">
        <v>0.14089000199838897</v>
      </c>
      <c r="AE45" s="44">
        <v>-1.9094670694972459E-2</v>
      </c>
      <c r="AF45" s="44">
        <v>-5.2387777171015087E-2</v>
      </c>
      <c r="AG45" s="44">
        <v>1.6122355277626906E-2</v>
      </c>
      <c r="AH45" s="44">
        <v>-0.14885488920065851</v>
      </c>
      <c r="AI45" s="44">
        <v>0.23612944763995616</v>
      </c>
      <c r="AJ45" s="44">
        <v>-0.12566648416082374</v>
      </c>
      <c r="AK45" s="44">
        <v>-0.3038168181370135</v>
      </c>
      <c r="AL45" s="44">
        <v>0.14628447083700946</v>
      </c>
      <c r="AM45" s="44">
        <v>-1.7929454853400431E-2</v>
      </c>
      <c r="AN45" s="44">
        <v>-0.13044376746255359</v>
      </c>
      <c r="AO45" s="44">
        <v>-0.11406297979218767</v>
      </c>
      <c r="AP45" s="44">
        <v>-0.17234446378886042</v>
      </c>
      <c r="AQ45" s="44">
        <v>-0.12024552043108104</v>
      </c>
      <c r="AR45" s="52" t="s">
        <v>99</v>
      </c>
      <c r="AS45" s="45">
        <v>-0.1391622412029711</v>
      </c>
      <c r="AT45" s="29"/>
    </row>
    <row r="46" spans="1:46" ht="15.75" thickBot="1" x14ac:dyDescent="0.3">
      <c r="A46" s="156"/>
      <c r="B46" s="30" t="s">
        <v>17</v>
      </c>
      <c r="C46" s="43">
        <v>-6.0759700214793814E-2</v>
      </c>
      <c r="D46" s="44">
        <v>8.5813433166096673E-2</v>
      </c>
      <c r="E46" s="44">
        <v>-0.11398361299113945</v>
      </c>
      <c r="F46" s="44">
        <v>3.3935860862037981E-2</v>
      </c>
      <c r="G46" s="44">
        <v>-0.23739952020611954</v>
      </c>
      <c r="H46" s="44">
        <v>-0.14780753983257353</v>
      </c>
      <c r="I46" s="44">
        <v>-9.7270610075667785E-2</v>
      </c>
      <c r="J46" s="44">
        <v>0.10624826503122893</v>
      </c>
      <c r="K46" s="44">
        <v>0.11277231608116801</v>
      </c>
      <c r="L46" s="44">
        <v>-0.24698523075302758</v>
      </c>
      <c r="M46" s="44">
        <v>-0.11238566018241225</v>
      </c>
      <c r="N46" s="44">
        <v>-7.5268091548671895E-2</v>
      </c>
      <c r="O46" s="44">
        <v>-3.0203316362066902E-2</v>
      </c>
      <c r="P46" s="44">
        <v>-7.4380768169439324E-2</v>
      </c>
      <c r="Q46" s="44">
        <v>0.12265933875677036</v>
      </c>
      <c r="R46" s="44">
        <v>0.13540655500022217</v>
      </c>
      <c r="S46" s="44">
        <v>-0.11450035325422524</v>
      </c>
      <c r="T46" s="52" t="s">
        <v>105</v>
      </c>
      <c r="U46" s="44">
        <v>-0.11082035919022941</v>
      </c>
      <c r="V46" s="45">
        <v>-0.28045295144454763</v>
      </c>
      <c r="W46" s="29"/>
      <c r="Y46" s="157"/>
      <c r="Z46" s="32" t="s">
        <v>19</v>
      </c>
      <c r="AA46" s="60">
        <v>-1.9835159238597643E-2</v>
      </c>
      <c r="AB46" s="54">
        <v>-0.13349279820903578</v>
      </c>
      <c r="AC46" s="54">
        <v>0.10860518112125248</v>
      </c>
      <c r="AD46" s="54">
        <v>4.1026026520826112E-2</v>
      </c>
      <c r="AE46" s="54">
        <v>6.4962312465687441E-2</v>
      </c>
      <c r="AF46" s="54">
        <v>-8.7689697360783664E-2</v>
      </c>
      <c r="AG46" s="54">
        <v>1.0958616115737009E-2</v>
      </c>
      <c r="AH46" s="54">
        <v>-3.3818351161519232E-2</v>
      </c>
      <c r="AI46" s="54">
        <v>-0.13452500215554586</v>
      </c>
      <c r="AJ46" s="54">
        <v>-2.961126985846602E-2</v>
      </c>
      <c r="AK46" s="54">
        <v>1.8702417005657269E-2</v>
      </c>
      <c r="AL46" s="54">
        <v>-6.2159537313434619E-2</v>
      </c>
      <c r="AM46" s="54">
        <v>-3.3353034756082124E-2</v>
      </c>
      <c r="AN46" s="54">
        <v>0.12668254874282817</v>
      </c>
      <c r="AO46" s="54">
        <v>-0.13493069702780308</v>
      </c>
      <c r="AP46" s="54">
        <v>-4.0475558751293099E-2</v>
      </c>
      <c r="AQ46" s="54">
        <v>-0.26083604362283069</v>
      </c>
      <c r="AR46" s="54">
        <v>-0.1391622412029711</v>
      </c>
      <c r="AS46" s="55" t="s">
        <v>149</v>
      </c>
      <c r="AT46" s="29"/>
    </row>
    <row r="47" spans="1:46" ht="15.75" thickTop="1" x14ac:dyDescent="0.25">
      <c r="A47" s="156"/>
      <c r="B47" s="30" t="s">
        <v>18</v>
      </c>
      <c r="C47" s="43">
        <v>6.2038676584123001E-2</v>
      </c>
      <c r="D47" s="44">
        <v>2.9149192778049955E-2</v>
      </c>
      <c r="E47" s="44">
        <v>-0.22136893098470556</v>
      </c>
      <c r="F47" s="44">
        <v>0.14741313249372301</v>
      </c>
      <c r="G47" s="44">
        <v>-2.6332802089924761E-2</v>
      </c>
      <c r="H47" s="44">
        <v>-5.1453085522381668E-2</v>
      </c>
      <c r="I47" s="44">
        <v>1.7252967574460099E-2</v>
      </c>
      <c r="J47" s="44">
        <v>-0.1353622893558033</v>
      </c>
      <c r="K47" s="44">
        <v>0.23277312410437787</v>
      </c>
      <c r="L47" s="44">
        <v>-0.12697605965911718</v>
      </c>
      <c r="M47" s="44">
        <v>-0.30899765682189467</v>
      </c>
      <c r="N47" s="44">
        <v>0.15589777747178968</v>
      </c>
      <c r="O47" s="44">
        <v>-1.9286861915278449E-2</v>
      </c>
      <c r="P47" s="44">
        <v>-0.13965963911157905</v>
      </c>
      <c r="Q47" s="44">
        <v>-0.11388274819009257</v>
      </c>
      <c r="R47" s="44">
        <v>5.9850443609663302E-2</v>
      </c>
      <c r="S47" s="44">
        <v>-0.17757727687624181</v>
      </c>
      <c r="T47" s="44">
        <v>-0.11082035919022941</v>
      </c>
      <c r="U47" s="52" t="s">
        <v>106</v>
      </c>
      <c r="V47" s="45">
        <v>-0.14813686912968982</v>
      </c>
      <c r="W47" s="29"/>
      <c r="Y47" s="158" t="s">
        <v>87</v>
      </c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29"/>
    </row>
    <row r="48" spans="1:46" ht="15.75" thickBot="1" x14ac:dyDescent="0.3">
      <c r="A48" s="157"/>
      <c r="B48" s="32" t="s">
        <v>19</v>
      </c>
      <c r="C48" s="53">
        <v>-7.2007231760000328E-6</v>
      </c>
      <c r="D48" s="54">
        <v>-0.15701751577473547</v>
      </c>
      <c r="E48" s="54">
        <v>0.11250959451350383</v>
      </c>
      <c r="F48" s="54">
        <v>1.2636890613455307E-2</v>
      </c>
      <c r="G48" s="54">
        <v>8.8166028278250944E-2</v>
      </c>
      <c r="H48" s="54">
        <v>-8.8694412304145306E-2</v>
      </c>
      <c r="I48" s="54">
        <v>6.8084301300425027E-3</v>
      </c>
      <c r="J48" s="54">
        <v>-6.8986571157005794E-2</v>
      </c>
      <c r="K48" s="54">
        <v>-0.12253031485366347</v>
      </c>
      <c r="L48" s="54">
        <v>-2.3665410640956057E-2</v>
      </c>
      <c r="M48" s="54">
        <v>5.1538336794029312E-2</v>
      </c>
      <c r="N48" s="54">
        <v>-0.10587492770727366</v>
      </c>
      <c r="O48" s="54">
        <v>-2.7952391129698415E-2</v>
      </c>
      <c r="P48" s="54">
        <v>0.16254205335333985</v>
      </c>
      <c r="Q48" s="54">
        <v>-0.13206918813002219</v>
      </c>
      <c r="R48" s="54">
        <v>-0.20193337803499431</v>
      </c>
      <c r="S48" s="54">
        <v>-1.7177379070788597E-2</v>
      </c>
      <c r="T48" s="54">
        <v>-0.28045295144454763</v>
      </c>
      <c r="U48" s="54">
        <v>-0.14813686912968982</v>
      </c>
      <c r="V48" s="55" t="s">
        <v>107</v>
      </c>
      <c r="W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</row>
    <row r="49" spans="1:46" ht="16.5" thickTop="1" thickBot="1" x14ac:dyDescent="0.3">
      <c r="A49" s="158" t="s">
        <v>87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29"/>
      <c r="Y49" s="159" t="s">
        <v>108</v>
      </c>
      <c r="Z49" s="159"/>
      <c r="AA49" s="15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</row>
    <row r="50" spans="1:46" ht="16.5" thickTop="1" thickBot="1" x14ac:dyDescent="0.3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Y50" s="169" t="s">
        <v>47</v>
      </c>
      <c r="Z50" s="36" t="s">
        <v>109</v>
      </c>
      <c r="AA50" s="38" t="s">
        <v>110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</row>
    <row r="51" spans="1:46" ht="16.5" thickTop="1" thickBot="1" x14ac:dyDescent="0.3">
      <c r="A51" s="159" t="s">
        <v>108</v>
      </c>
      <c r="B51" s="159"/>
      <c r="C51" s="15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Y51" s="56" t="s">
        <v>0</v>
      </c>
      <c r="Z51" s="40">
        <v>1</v>
      </c>
      <c r="AA51" s="57">
        <v>0.67677431691045686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</row>
    <row r="52" spans="1:46" ht="16.5" thickTop="1" thickBot="1" x14ac:dyDescent="0.3">
      <c r="A52" s="169" t="s">
        <v>47</v>
      </c>
      <c r="B52" s="36" t="s">
        <v>109</v>
      </c>
      <c r="C52" s="38" t="s">
        <v>110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Y52" s="58" t="s">
        <v>1</v>
      </c>
      <c r="Z52" s="43">
        <v>1</v>
      </c>
      <c r="AA52" s="45">
        <v>0.77453266253901387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</row>
    <row r="53" spans="1:46" ht="15.75" thickTop="1" x14ac:dyDescent="0.25">
      <c r="A53" s="56" t="s">
        <v>0</v>
      </c>
      <c r="B53" s="40">
        <v>1</v>
      </c>
      <c r="C53" s="57">
        <v>0.68758196104403146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Y53" s="58" t="s">
        <v>2</v>
      </c>
      <c r="Z53" s="43">
        <v>1</v>
      </c>
      <c r="AA53" s="45">
        <v>0.4958050074903676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</row>
    <row r="54" spans="1:46" x14ac:dyDescent="0.25">
      <c r="A54" s="58" t="s">
        <v>1</v>
      </c>
      <c r="B54" s="43">
        <v>1</v>
      </c>
      <c r="C54" s="45">
        <v>0.7766293570605205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Y54" s="58" t="s">
        <v>3</v>
      </c>
      <c r="Z54" s="43">
        <v>1</v>
      </c>
      <c r="AA54" s="45">
        <v>0.6295443162174591</v>
      </c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</row>
    <row r="55" spans="1:46" x14ac:dyDescent="0.25">
      <c r="A55" s="58" t="s">
        <v>2</v>
      </c>
      <c r="B55" s="43">
        <v>1</v>
      </c>
      <c r="C55" s="45">
        <v>0.50059968333867189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Y55" s="58" t="s">
        <v>4</v>
      </c>
      <c r="Z55" s="43">
        <v>1</v>
      </c>
      <c r="AA55" s="45">
        <v>0.54363250002804542</v>
      </c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</row>
    <row r="56" spans="1:46" x14ac:dyDescent="0.25">
      <c r="A56" s="58" t="s">
        <v>3</v>
      </c>
      <c r="B56" s="43">
        <v>1</v>
      </c>
      <c r="C56" s="45">
        <v>0.70771622439477677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Y56" s="58" t="s">
        <v>5</v>
      </c>
      <c r="Z56" s="43">
        <v>1</v>
      </c>
      <c r="AA56" s="45">
        <v>0.74720869955429603</v>
      </c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</row>
    <row r="57" spans="1:46" x14ac:dyDescent="0.25">
      <c r="A57" s="58" t="s">
        <v>4</v>
      </c>
      <c r="B57" s="43">
        <v>1</v>
      </c>
      <c r="C57" s="45">
        <v>0.5853247367027582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Y57" s="58" t="s">
        <v>6</v>
      </c>
      <c r="Z57" s="43">
        <v>1</v>
      </c>
      <c r="AA57" s="45">
        <v>0.5786897054921093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</row>
    <row r="58" spans="1:46" x14ac:dyDescent="0.25">
      <c r="A58" s="58" t="s">
        <v>5</v>
      </c>
      <c r="B58" s="43">
        <v>1</v>
      </c>
      <c r="C58" s="45">
        <v>0.76150613970264824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Y58" s="58" t="s">
        <v>7</v>
      </c>
      <c r="Z58" s="43">
        <v>1</v>
      </c>
      <c r="AA58" s="45">
        <v>0.56783825482533024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</row>
    <row r="59" spans="1:46" x14ac:dyDescent="0.25">
      <c r="A59" s="58" t="s">
        <v>6</v>
      </c>
      <c r="B59" s="43">
        <v>1</v>
      </c>
      <c r="C59" s="45">
        <v>0.59215401568092907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Y59" s="58" t="s">
        <v>8</v>
      </c>
      <c r="Z59" s="43">
        <v>1</v>
      </c>
      <c r="AA59" s="45">
        <v>0.54397403665978628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</row>
    <row r="60" spans="1:46" x14ac:dyDescent="0.25">
      <c r="A60" s="58" t="s">
        <v>7</v>
      </c>
      <c r="B60" s="43">
        <v>1</v>
      </c>
      <c r="C60" s="45">
        <v>0.63452242925710001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Y60" s="58" t="s">
        <v>9</v>
      </c>
      <c r="Z60" s="43">
        <v>1</v>
      </c>
      <c r="AA60" s="45">
        <v>0.6102066658252826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</row>
    <row r="61" spans="1:46" x14ac:dyDescent="0.25">
      <c r="A61" s="58" t="s">
        <v>8</v>
      </c>
      <c r="B61" s="43">
        <v>1</v>
      </c>
      <c r="C61" s="45">
        <v>0.56270659617227581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Y61" s="58" t="s">
        <v>10</v>
      </c>
      <c r="Z61" s="43">
        <v>1</v>
      </c>
      <c r="AA61" s="45">
        <v>0.60917985869125491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</row>
    <row r="62" spans="1:46" x14ac:dyDescent="0.25">
      <c r="A62" s="58" t="s">
        <v>9</v>
      </c>
      <c r="B62" s="43">
        <v>1</v>
      </c>
      <c r="C62" s="45">
        <v>0.62479279725333392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Y62" s="58" t="s">
        <v>11</v>
      </c>
      <c r="Z62" s="43">
        <v>1</v>
      </c>
      <c r="AA62" s="45">
        <v>0.73655861237208753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</row>
    <row r="63" spans="1:46" x14ac:dyDescent="0.25">
      <c r="A63" s="58" t="s">
        <v>10</v>
      </c>
      <c r="B63" s="43">
        <v>1</v>
      </c>
      <c r="C63" s="45">
        <v>0.65287044818653139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Y63" s="58" t="s">
        <v>12</v>
      </c>
      <c r="Z63" s="43">
        <v>1</v>
      </c>
      <c r="AA63" s="45">
        <v>0.67398311176469283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</row>
    <row r="64" spans="1:46" x14ac:dyDescent="0.25">
      <c r="A64" s="58" t="s">
        <v>11</v>
      </c>
      <c r="B64" s="43">
        <v>1</v>
      </c>
      <c r="C64" s="45">
        <v>0.77260271684207493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Y64" s="58" t="s">
        <v>13</v>
      </c>
      <c r="Z64" s="43">
        <v>1</v>
      </c>
      <c r="AA64" s="45">
        <v>0.68590016692549494</v>
      </c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</row>
    <row r="65" spans="1:46" x14ac:dyDescent="0.25">
      <c r="A65" s="58" t="s">
        <v>12</v>
      </c>
      <c r="B65" s="43">
        <v>1</v>
      </c>
      <c r="C65" s="45">
        <v>0.6756066232448843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Y65" s="58" t="s">
        <v>14</v>
      </c>
      <c r="Z65" s="43">
        <v>1</v>
      </c>
      <c r="AA65" s="45">
        <v>0.56721803513362323</v>
      </c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</row>
    <row r="66" spans="1:46" ht="15.75" customHeight="1" x14ac:dyDescent="0.25">
      <c r="A66" s="58" t="s">
        <v>13</v>
      </c>
      <c r="B66" s="43">
        <v>1</v>
      </c>
      <c r="C66" s="45">
        <v>0.7388773065938089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Y66" s="58" t="s">
        <v>16</v>
      </c>
      <c r="Z66" s="43">
        <v>1</v>
      </c>
      <c r="AA66" s="45">
        <v>0.5095439220361313</v>
      </c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</row>
    <row r="67" spans="1:46" ht="15" customHeight="1" x14ac:dyDescent="0.25">
      <c r="A67" s="58" t="s">
        <v>14</v>
      </c>
      <c r="B67" s="43">
        <v>1</v>
      </c>
      <c r="C67" s="45">
        <v>0.5804615959277688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Y67" s="58" t="s">
        <v>17</v>
      </c>
      <c r="Z67" s="43">
        <v>1</v>
      </c>
      <c r="AA67" s="45">
        <v>0.66082689888491186</v>
      </c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</row>
    <row r="68" spans="1:46" ht="25.5" customHeight="1" x14ac:dyDescent="0.25">
      <c r="A68" s="58" t="s">
        <v>15</v>
      </c>
      <c r="B68" s="43">
        <v>1</v>
      </c>
      <c r="C68" s="45">
        <v>0.74765307365108558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Y68" s="58" t="s">
        <v>18</v>
      </c>
      <c r="Z68" s="43">
        <v>1</v>
      </c>
      <c r="AA68" s="45">
        <v>0.53698714748291088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</row>
    <row r="69" spans="1:46" ht="15.75" thickBot="1" x14ac:dyDescent="0.3">
      <c r="A69" s="58" t="s">
        <v>16</v>
      </c>
      <c r="B69" s="43">
        <v>1</v>
      </c>
      <c r="C69" s="45">
        <v>0.54154194415399515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Y69" s="59" t="s">
        <v>19</v>
      </c>
      <c r="Z69" s="60">
        <v>1</v>
      </c>
      <c r="AA69" s="61">
        <v>0.47756385710850652</v>
      </c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</row>
    <row r="70" spans="1:46" ht="27" customHeight="1" thickTop="1" x14ac:dyDescent="0.25">
      <c r="A70" s="58" t="s">
        <v>17</v>
      </c>
      <c r="B70" s="43">
        <v>1</v>
      </c>
      <c r="C70" s="45">
        <v>0.66511545312920228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Y70" s="158" t="s">
        <v>111</v>
      </c>
      <c r="Z70" s="158"/>
      <c r="AA70" s="158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</row>
    <row r="71" spans="1:46" x14ac:dyDescent="0.25">
      <c r="A71" s="58" t="s">
        <v>18</v>
      </c>
      <c r="B71" s="43">
        <v>1</v>
      </c>
      <c r="C71" s="45">
        <v>0.59401572207237396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</row>
    <row r="72" spans="1:46" ht="15.75" thickBot="1" x14ac:dyDescent="0.3">
      <c r="A72" s="59" t="s">
        <v>19</v>
      </c>
      <c r="B72" s="60">
        <v>1</v>
      </c>
      <c r="C72" s="61">
        <v>0.47954549497571797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Y72" s="159" t="s">
        <v>112</v>
      </c>
      <c r="Z72" s="159"/>
      <c r="AA72" s="159"/>
      <c r="AB72" s="159"/>
      <c r="AC72" s="159"/>
      <c r="AD72" s="159"/>
      <c r="AE72" s="159"/>
      <c r="AF72" s="159"/>
      <c r="AG72" s="159"/>
      <c r="AH72" s="15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</row>
    <row r="73" spans="1:46" ht="15.75" thickTop="1" x14ac:dyDescent="0.25">
      <c r="A73" s="158" t="s">
        <v>111</v>
      </c>
      <c r="B73" s="158"/>
      <c r="C73" s="15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Y73" s="164" t="s">
        <v>113</v>
      </c>
      <c r="Z73" s="166" t="s">
        <v>114</v>
      </c>
      <c r="AA73" s="167"/>
      <c r="AB73" s="167"/>
      <c r="AC73" s="167" t="s">
        <v>115</v>
      </c>
      <c r="AD73" s="167"/>
      <c r="AE73" s="167"/>
      <c r="AF73" s="167" t="s">
        <v>116</v>
      </c>
      <c r="AG73" s="167"/>
      <c r="AH73" s="168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</row>
    <row r="74" spans="1:46" ht="25.5" thickBot="1" x14ac:dyDescent="0.3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Y74" s="165"/>
      <c r="Z74" s="62" t="s">
        <v>57</v>
      </c>
      <c r="AA74" s="63" t="s">
        <v>117</v>
      </c>
      <c r="AB74" s="63" t="s">
        <v>118</v>
      </c>
      <c r="AC74" s="63" t="s">
        <v>57</v>
      </c>
      <c r="AD74" s="63" t="s">
        <v>117</v>
      </c>
      <c r="AE74" s="63" t="s">
        <v>118</v>
      </c>
      <c r="AF74" s="63" t="s">
        <v>57</v>
      </c>
      <c r="AG74" s="63" t="s">
        <v>117</v>
      </c>
      <c r="AH74" s="64" t="s">
        <v>118</v>
      </c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</row>
    <row r="75" spans="1:46" ht="16.5" thickTop="1" thickBot="1" x14ac:dyDescent="0.3">
      <c r="A75" s="159" t="s">
        <v>112</v>
      </c>
      <c r="B75" s="159"/>
      <c r="C75" s="159"/>
      <c r="D75" s="159"/>
      <c r="E75" s="159"/>
      <c r="F75" s="159"/>
      <c r="G75" s="159"/>
      <c r="H75" s="159"/>
      <c r="I75" s="159"/>
      <c r="J75" s="15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Y75" s="65" t="s">
        <v>119</v>
      </c>
      <c r="Z75" s="40">
        <v>8.8570519739592655</v>
      </c>
      <c r="AA75" s="41">
        <v>46.61606302083824</v>
      </c>
      <c r="AB75" s="41">
        <v>46.61606302083824</v>
      </c>
      <c r="AC75" s="41">
        <v>8.8570519739592637</v>
      </c>
      <c r="AD75" s="41">
        <v>46.616063020838226</v>
      </c>
      <c r="AE75" s="41">
        <v>46.616063020838226</v>
      </c>
      <c r="AF75" s="41">
        <v>4.6370856343551914</v>
      </c>
      <c r="AG75" s="41">
        <v>24.405713865027323</v>
      </c>
      <c r="AH75" s="57">
        <v>24.405713865027323</v>
      </c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</row>
    <row r="76" spans="1:46" ht="15.75" thickTop="1" x14ac:dyDescent="0.25">
      <c r="A76" s="164" t="s">
        <v>113</v>
      </c>
      <c r="B76" s="166" t="s">
        <v>114</v>
      </c>
      <c r="C76" s="167"/>
      <c r="D76" s="167"/>
      <c r="E76" s="167" t="s">
        <v>115</v>
      </c>
      <c r="F76" s="167"/>
      <c r="G76" s="167"/>
      <c r="H76" s="167" t="s">
        <v>116</v>
      </c>
      <c r="I76" s="167"/>
      <c r="J76" s="168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Y76" s="66" t="s">
        <v>120</v>
      </c>
      <c r="Z76" s="43">
        <v>1.6079840824024103</v>
      </c>
      <c r="AA76" s="44">
        <v>8.4630741179074231</v>
      </c>
      <c r="AB76" s="44">
        <v>55.079137138745665</v>
      </c>
      <c r="AC76" s="44">
        <v>1.6079840824024101</v>
      </c>
      <c r="AD76" s="44">
        <v>8.4630741179074214</v>
      </c>
      <c r="AE76" s="44">
        <v>55.079137138745651</v>
      </c>
      <c r="AF76" s="44">
        <v>4.3874432958573681</v>
      </c>
      <c r="AG76" s="44">
        <v>23.091806820301937</v>
      </c>
      <c r="AH76" s="45">
        <v>47.497520685329263</v>
      </c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</row>
    <row r="77" spans="1:46" ht="25.5" customHeight="1" thickBot="1" x14ac:dyDescent="0.3">
      <c r="A77" s="165"/>
      <c r="B77" s="62" t="s">
        <v>57</v>
      </c>
      <c r="C77" s="63" t="s">
        <v>117</v>
      </c>
      <c r="D77" s="63" t="s">
        <v>118</v>
      </c>
      <c r="E77" s="63" t="s">
        <v>57</v>
      </c>
      <c r="F77" s="63" t="s">
        <v>117</v>
      </c>
      <c r="G77" s="63" t="s">
        <v>118</v>
      </c>
      <c r="H77" s="63" t="s">
        <v>57</v>
      </c>
      <c r="I77" s="63" t="s">
        <v>117</v>
      </c>
      <c r="J77" s="64" t="s">
        <v>118</v>
      </c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Y77" s="66" t="s">
        <v>121</v>
      </c>
      <c r="Z77" s="43">
        <v>1.1609317195800875</v>
      </c>
      <c r="AA77" s="44">
        <v>6.1101669451583556</v>
      </c>
      <c r="AB77" s="44">
        <v>61.18930408390402</v>
      </c>
      <c r="AC77" s="44">
        <v>1.1609317195800875</v>
      </c>
      <c r="AD77" s="44">
        <v>6.1101669451583556</v>
      </c>
      <c r="AE77" s="44">
        <v>61.189304083904005</v>
      </c>
      <c r="AF77" s="44">
        <v>2.6014388457292021</v>
      </c>
      <c r="AG77" s="44">
        <v>13.691783398574747</v>
      </c>
      <c r="AH77" s="45">
        <v>61.189304083904013</v>
      </c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</row>
    <row r="78" spans="1:46" ht="15.75" thickTop="1" x14ac:dyDescent="0.25">
      <c r="A78" s="65" t="s">
        <v>119</v>
      </c>
      <c r="B78" s="40">
        <v>8.859257535268986</v>
      </c>
      <c r="C78" s="41">
        <v>44.296287676344932</v>
      </c>
      <c r="D78" s="41">
        <v>44.296287676344932</v>
      </c>
      <c r="E78" s="41">
        <v>8.8592575352689824</v>
      </c>
      <c r="F78" s="41">
        <v>44.296287676344917</v>
      </c>
      <c r="G78" s="41">
        <v>44.296287676344917</v>
      </c>
      <c r="H78" s="41">
        <v>4.6376635136917876</v>
      </c>
      <c r="I78" s="41">
        <v>23.188317568458938</v>
      </c>
      <c r="J78" s="57">
        <v>23.188317568458938</v>
      </c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Y78" s="66" t="s">
        <v>122</v>
      </c>
      <c r="Z78" s="43">
        <v>0.98837345755970119</v>
      </c>
      <c r="AA78" s="44">
        <v>5.2019655661036905</v>
      </c>
      <c r="AB78" s="44">
        <v>66.391269650007715</v>
      </c>
      <c r="AC78" s="67"/>
      <c r="AD78" s="67"/>
      <c r="AE78" s="67"/>
      <c r="AF78" s="67"/>
      <c r="AG78" s="67"/>
      <c r="AH78" s="68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</row>
    <row r="79" spans="1:46" x14ac:dyDescent="0.25">
      <c r="A79" s="66" t="s">
        <v>120</v>
      </c>
      <c r="B79" s="43">
        <v>1.6083566388536035</v>
      </c>
      <c r="C79" s="44">
        <v>8.0417831942680174</v>
      </c>
      <c r="D79" s="44">
        <v>52.338070870612952</v>
      </c>
      <c r="E79" s="44">
        <v>1.6083566388536041</v>
      </c>
      <c r="F79" s="44">
        <v>8.0417831942680209</v>
      </c>
      <c r="G79" s="44">
        <v>52.338070870612938</v>
      </c>
      <c r="H79" s="44">
        <v>4.4041324240272566</v>
      </c>
      <c r="I79" s="44">
        <v>22.020662120136283</v>
      </c>
      <c r="J79" s="45">
        <v>45.208979688595221</v>
      </c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Y79" s="66" t="s">
        <v>123</v>
      </c>
      <c r="Z79" s="43">
        <v>0.75545024891044177</v>
      </c>
      <c r="AA79" s="44">
        <v>3.9760539416339036</v>
      </c>
      <c r="AB79" s="44">
        <v>70.367323591641622</v>
      </c>
      <c r="AC79" s="67"/>
      <c r="AD79" s="67"/>
      <c r="AE79" s="67"/>
      <c r="AF79" s="67"/>
      <c r="AG79" s="67"/>
      <c r="AH79" s="68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</row>
    <row r="80" spans="1:46" x14ac:dyDescent="0.25">
      <c r="A80" s="66" t="s">
        <v>121</v>
      </c>
      <c r="B80" s="43">
        <v>1.253922221671496</v>
      </c>
      <c r="C80" s="44">
        <v>6.2696111083574797</v>
      </c>
      <c r="D80" s="44">
        <v>58.607681978970433</v>
      </c>
      <c r="E80" s="44">
        <v>1.2539222216714963</v>
      </c>
      <c r="F80" s="44">
        <v>6.2696111083574815</v>
      </c>
      <c r="G80" s="44">
        <v>58.607681978970419</v>
      </c>
      <c r="H80" s="44">
        <v>2.501949635418776</v>
      </c>
      <c r="I80" s="44">
        <v>12.509748177093879</v>
      </c>
      <c r="J80" s="45">
        <v>57.718727865689104</v>
      </c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Y80" s="66" t="s">
        <v>124</v>
      </c>
      <c r="Z80" s="43">
        <v>0.67390529133239918</v>
      </c>
      <c r="AA80" s="44">
        <v>3.546869954381048</v>
      </c>
      <c r="AB80" s="44">
        <v>73.914193546022673</v>
      </c>
      <c r="AC80" s="67"/>
      <c r="AD80" s="67"/>
      <c r="AE80" s="67"/>
      <c r="AF80" s="67"/>
      <c r="AG80" s="67"/>
      <c r="AH80" s="68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</row>
    <row r="81" spans="1:46" x14ac:dyDescent="0.25">
      <c r="A81" s="66" t="s">
        <v>122</v>
      </c>
      <c r="B81" s="43">
        <v>1.1602879235904071</v>
      </c>
      <c r="C81" s="44">
        <v>5.8014396179520356</v>
      </c>
      <c r="D81" s="44">
        <v>64.409121596922475</v>
      </c>
      <c r="E81" s="44">
        <v>1.1602879235904069</v>
      </c>
      <c r="F81" s="44">
        <v>5.8014396179520347</v>
      </c>
      <c r="G81" s="44">
        <v>64.409121596922461</v>
      </c>
      <c r="H81" s="44">
        <v>1.3380787462466655</v>
      </c>
      <c r="I81" s="44">
        <v>6.6903937312333266</v>
      </c>
      <c r="J81" s="45">
        <v>64.409121596922432</v>
      </c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Y81" s="66" t="s">
        <v>125</v>
      </c>
      <c r="Z81" s="43">
        <v>0.6303990048632524</v>
      </c>
      <c r="AA81" s="44">
        <v>3.3178894992802759</v>
      </c>
      <c r="AB81" s="44">
        <v>77.232083045302943</v>
      </c>
      <c r="AC81" s="67"/>
      <c r="AD81" s="67"/>
      <c r="AE81" s="67"/>
      <c r="AF81" s="67"/>
      <c r="AG81" s="67"/>
      <c r="AH81" s="68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</row>
    <row r="82" spans="1:46" x14ac:dyDescent="0.25">
      <c r="A82" s="66" t="s">
        <v>123</v>
      </c>
      <c r="B82" s="43">
        <v>0.88979172420211694</v>
      </c>
      <c r="C82" s="44">
        <v>4.4489586210105845</v>
      </c>
      <c r="D82" s="44">
        <v>68.858080217933065</v>
      </c>
      <c r="E82" s="67"/>
      <c r="F82" s="67"/>
      <c r="G82" s="67"/>
      <c r="H82" s="67"/>
      <c r="I82" s="67"/>
      <c r="J82" s="68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Y82" s="66" t="s">
        <v>126</v>
      </c>
      <c r="Z82" s="43">
        <v>0.60648201836370152</v>
      </c>
      <c r="AA82" s="44">
        <v>3.1920106229668503</v>
      </c>
      <c r="AB82" s="44">
        <v>80.424093668269791</v>
      </c>
      <c r="AC82" s="67"/>
      <c r="AD82" s="67"/>
      <c r="AE82" s="67"/>
      <c r="AF82" s="67"/>
      <c r="AG82" s="67"/>
      <c r="AH82" s="68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</row>
    <row r="83" spans="1:46" x14ac:dyDescent="0.25">
      <c r="A83" s="66" t="s">
        <v>124</v>
      </c>
      <c r="B83" s="43">
        <v>0.74923433725699407</v>
      </c>
      <c r="C83" s="44">
        <v>3.7461716862849701</v>
      </c>
      <c r="D83" s="44">
        <v>72.604251904218032</v>
      </c>
      <c r="E83" s="67"/>
      <c r="F83" s="67"/>
      <c r="G83" s="67"/>
      <c r="H83" s="67"/>
      <c r="I83" s="67"/>
      <c r="J83" s="68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Y83" s="66" t="s">
        <v>127</v>
      </c>
      <c r="Z83" s="43">
        <v>0.5383120864405192</v>
      </c>
      <c r="AA83" s="44">
        <v>2.8332215075816802</v>
      </c>
      <c r="AB83" s="44">
        <v>83.257315175851474</v>
      </c>
      <c r="AC83" s="67"/>
      <c r="AD83" s="67"/>
      <c r="AE83" s="67"/>
      <c r="AF83" s="67"/>
      <c r="AG83" s="67"/>
      <c r="AH83" s="68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</row>
    <row r="84" spans="1:46" x14ac:dyDescent="0.25">
      <c r="A84" s="66" t="s">
        <v>125</v>
      </c>
      <c r="B84" s="43">
        <v>0.67090448014777559</v>
      </c>
      <c r="C84" s="44">
        <v>3.3545224007388783</v>
      </c>
      <c r="D84" s="44">
        <v>75.958774304956904</v>
      </c>
      <c r="E84" s="67"/>
      <c r="F84" s="67"/>
      <c r="G84" s="67"/>
      <c r="H84" s="67"/>
      <c r="I84" s="67"/>
      <c r="J84" s="68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Y84" s="66" t="s">
        <v>128</v>
      </c>
      <c r="Z84" s="43">
        <v>0.48774719551943291</v>
      </c>
      <c r="AA84" s="44">
        <v>2.5670905027338575</v>
      </c>
      <c r="AB84" s="44">
        <v>85.824405678585336</v>
      </c>
      <c r="AC84" s="67"/>
      <c r="AD84" s="67"/>
      <c r="AE84" s="67"/>
      <c r="AF84" s="67"/>
      <c r="AG84" s="67"/>
      <c r="AH84" s="68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</row>
    <row r="85" spans="1:46" x14ac:dyDescent="0.25">
      <c r="A85" s="66" t="s">
        <v>126</v>
      </c>
      <c r="B85" s="43">
        <v>0.61040583493713141</v>
      </c>
      <c r="C85" s="44">
        <v>3.0520291746856572</v>
      </c>
      <c r="D85" s="44">
        <v>79.010803479642561</v>
      </c>
      <c r="E85" s="67"/>
      <c r="F85" s="67"/>
      <c r="G85" s="67"/>
      <c r="H85" s="67"/>
      <c r="I85" s="67"/>
      <c r="J85" s="68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Y85" s="66" t="s">
        <v>129</v>
      </c>
      <c r="Z85" s="43">
        <v>0.46497774138444919</v>
      </c>
      <c r="AA85" s="44">
        <v>2.4472512704444696</v>
      </c>
      <c r="AB85" s="44">
        <v>88.271656949029804</v>
      </c>
      <c r="AC85" s="67"/>
      <c r="AD85" s="67"/>
      <c r="AE85" s="67"/>
      <c r="AF85" s="67"/>
      <c r="AG85" s="67"/>
      <c r="AH85" s="68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</row>
    <row r="86" spans="1:46" x14ac:dyDescent="0.25">
      <c r="A86" s="66" t="s">
        <v>127</v>
      </c>
      <c r="B86" s="43">
        <v>0.58455697442669563</v>
      </c>
      <c r="C86" s="44">
        <v>2.9227848721334779</v>
      </c>
      <c r="D86" s="44">
        <v>81.933588351776038</v>
      </c>
      <c r="E86" s="67"/>
      <c r="F86" s="67"/>
      <c r="G86" s="67"/>
      <c r="H86" s="67"/>
      <c r="I86" s="67"/>
      <c r="J86" s="68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Y86" s="66" t="s">
        <v>130</v>
      </c>
      <c r="Z86" s="43">
        <v>0.39556754728195731</v>
      </c>
      <c r="AA86" s="44">
        <v>2.0819344593787226</v>
      </c>
      <c r="AB86" s="44">
        <v>90.353591408408533</v>
      </c>
      <c r="AC86" s="67"/>
      <c r="AD86" s="67"/>
      <c r="AE86" s="67"/>
      <c r="AF86" s="67"/>
      <c r="AG86" s="67"/>
      <c r="AH86" s="68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</row>
    <row r="87" spans="1:46" x14ac:dyDescent="0.25">
      <c r="A87" s="66" t="s">
        <v>128</v>
      </c>
      <c r="B87" s="43">
        <v>0.51913403356751853</v>
      </c>
      <c r="C87" s="44">
        <v>2.5956701678375929</v>
      </c>
      <c r="D87" s="44">
        <v>84.529258519613634</v>
      </c>
      <c r="E87" s="67"/>
      <c r="F87" s="67"/>
      <c r="G87" s="67"/>
      <c r="H87" s="67"/>
      <c r="I87" s="67"/>
      <c r="J87" s="68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Y87" s="66" t="s">
        <v>131</v>
      </c>
      <c r="Z87" s="43">
        <v>0.38707025863780276</v>
      </c>
      <c r="AA87" s="44">
        <v>2.0372118875673828</v>
      </c>
      <c r="AB87" s="44">
        <v>92.390803295975914</v>
      </c>
      <c r="AC87" s="67"/>
      <c r="AD87" s="67"/>
      <c r="AE87" s="67"/>
      <c r="AF87" s="67"/>
      <c r="AG87" s="67"/>
      <c r="AH87" s="68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</row>
    <row r="88" spans="1:46" ht="15.75" customHeight="1" x14ac:dyDescent="0.25">
      <c r="A88" s="66" t="s">
        <v>129</v>
      </c>
      <c r="B88" s="43">
        <v>0.48473421731559868</v>
      </c>
      <c r="C88" s="44">
        <v>2.4236710865779933</v>
      </c>
      <c r="D88" s="44">
        <v>86.952929606191631</v>
      </c>
      <c r="E88" s="67"/>
      <c r="F88" s="67"/>
      <c r="G88" s="67"/>
      <c r="H88" s="67"/>
      <c r="I88" s="67"/>
      <c r="J88" s="68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Y88" s="66" t="s">
        <v>132</v>
      </c>
      <c r="Z88" s="43">
        <v>0.33582517341310325</v>
      </c>
      <c r="AA88" s="44">
        <v>1.7675009127005437</v>
      </c>
      <c r="AB88" s="44">
        <v>94.158304208676455</v>
      </c>
      <c r="AC88" s="67"/>
      <c r="AD88" s="67"/>
      <c r="AE88" s="67"/>
      <c r="AF88" s="67"/>
      <c r="AG88" s="67"/>
      <c r="AH88" s="68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</row>
    <row r="89" spans="1:46" x14ac:dyDescent="0.25">
      <c r="A89" s="66" t="s">
        <v>130</v>
      </c>
      <c r="B89" s="43">
        <v>0.46120169847648318</v>
      </c>
      <c r="C89" s="44">
        <v>2.3060084923824156</v>
      </c>
      <c r="D89" s="44">
        <v>89.258938098574049</v>
      </c>
      <c r="E89" s="67"/>
      <c r="F89" s="67"/>
      <c r="G89" s="67"/>
      <c r="H89" s="67"/>
      <c r="I89" s="67"/>
      <c r="J89" s="68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Y89" s="66" t="s">
        <v>133</v>
      </c>
      <c r="Z89" s="43">
        <v>0.30217625178147339</v>
      </c>
      <c r="AA89" s="44">
        <v>1.5904013251656495</v>
      </c>
      <c r="AB89" s="44">
        <v>95.748705533842099</v>
      </c>
      <c r="AC89" s="67"/>
      <c r="AD89" s="67"/>
      <c r="AE89" s="67"/>
      <c r="AF89" s="67"/>
      <c r="AG89" s="67"/>
      <c r="AH89" s="68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</row>
    <row r="90" spans="1:46" ht="15.75" customHeight="1" x14ac:dyDescent="0.25">
      <c r="A90" s="66" t="s">
        <v>131</v>
      </c>
      <c r="B90" s="43">
        <v>0.39150820933526159</v>
      </c>
      <c r="C90" s="44">
        <v>1.9575410466763081</v>
      </c>
      <c r="D90" s="44">
        <v>91.216479145250361</v>
      </c>
      <c r="E90" s="67"/>
      <c r="F90" s="67"/>
      <c r="G90" s="67"/>
      <c r="H90" s="67"/>
      <c r="I90" s="67"/>
      <c r="J90" s="68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Y90" s="66" t="s">
        <v>134</v>
      </c>
      <c r="Z90" s="43">
        <v>0.24037307830468829</v>
      </c>
      <c r="AA90" s="44">
        <v>1.2651214647615172</v>
      </c>
      <c r="AB90" s="44">
        <v>97.013826998603619</v>
      </c>
      <c r="AC90" s="67"/>
      <c r="AD90" s="67"/>
      <c r="AE90" s="67"/>
      <c r="AF90" s="67"/>
      <c r="AG90" s="67"/>
      <c r="AH90" s="68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</row>
    <row r="91" spans="1:46" ht="15.75" customHeight="1" x14ac:dyDescent="0.25">
      <c r="A91" s="66" t="s">
        <v>132</v>
      </c>
      <c r="B91" s="43">
        <v>0.35825562640953401</v>
      </c>
      <c r="C91" s="44">
        <v>1.7912781320476701</v>
      </c>
      <c r="D91" s="44">
        <v>93.007757277298026</v>
      </c>
      <c r="E91" s="67"/>
      <c r="F91" s="67"/>
      <c r="G91" s="67"/>
      <c r="H91" s="67"/>
      <c r="I91" s="67"/>
      <c r="J91" s="68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Y91" s="66" t="s">
        <v>135</v>
      </c>
      <c r="Z91" s="43">
        <v>0.22059397369225867</v>
      </c>
      <c r="AA91" s="44">
        <v>1.1610209141697825</v>
      </c>
      <c r="AB91" s="44">
        <v>98.174847912773402</v>
      </c>
      <c r="AC91" s="67"/>
      <c r="AD91" s="67"/>
      <c r="AE91" s="67"/>
      <c r="AF91" s="67"/>
      <c r="AG91" s="67"/>
      <c r="AH91" s="68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</row>
    <row r="92" spans="1:46" x14ac:dyDescent="0.25">
      <c r="A92" s="66" t="s">
        <v>133</v>
      </c>
      <c r="B92" s="43">
        <v>0.32044059961781862</v>
      </c>
      <c r="C92" s="44">
        <v>1.6022029980890931</v>
      </c>
      <c r="D92" s="44">
        <v>94.609960275387124</v>
      </c>
      <c r="E92" s="67"/>
      <c r="F92" s="67"/>
      <c r="G92" s="67"/>
      <c r="H92" s="67"/>
      <c r="I92" s="67"/>
      <c r="J92" s="68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Y92" s="69" t="s">
        <v>136</v>
      </c>
      <c r="Z92" s="70">
        <v>0.19352068177676815</v>
      </c>
      <c r="AA92" s="48">
        <v>1.0185299040882534</v>
      </c>
      <c r="AB92" s="48">
        <v>99.193377816861656</v>
      </c>
      <c r="AC92" s="71"/>
      <c r="AD92" s="71"/>
      <c r="AE92" s="71"/>
      <c r="AF92" s="71"/>
      <c r="AG92" s="71"/>
      <c r="AH92" s="72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</row>
    <row r="93" spans="1:46" ht="15.75" thickBot="1" x14ac:dyDescent="0.3">
      <c r="A93" s="66" t="s">
        <v>134</v>
      </c>
      <c r="B93" s="43">
        <v>0.28458716125205868</v>
      </c>
      <c r="C93" s="44">
        <v>1.4229358062602935</v>
      </c>
      <c r="D93" s="44">
        <v>96.032896081647422</v>
      </c>
      <c r="E93" s="67"/>
      <c r="F93" s="67"/>
      <c r="G93" s="67"/>
      <c r="H93" s="67"/>
      <c r="I93" s="67"/>
      <c r="J93" s="68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Y93" s="73" t="s">
        <v>137</v>
      </c>
      <c r="Z93" s="60">
        <v>0.15325821479628721</v>
      </c>
      <c r="AA93" s="54">
        <v>0.80662218313835365</v>
      </c>
      <c r="AB93" s="54">
        <v>100</v>
      </c>
      <c r="AC93" s="74"/>
      <c r="AD93" s="74"/>
      <c r="AE93" s="74"/>
      <c r="AF93" s="74"/>
      <c r="AG93" s="74"/>
      <c r="AH93" s="75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</row>
    <row r="94" spans="1:46" ht="15.75" thickTop="1" x14ac:dyDescent="0.25">
      <c r="A94" s="66" t="s">
        <v>135</v>
      </c>
      <c r="B94" s="43">
        <v>0.24029558439315021</v>
      </c>
      <c r="C94" s="44">
        <v>1.201477921965751</v>
      </c>
      <c r="D94" s="44">
        <v>97.234374003613169</v>
      </c>
      <c r="E94" s="67"/>
      <c r="F94" s="67"/>
      <c r="G94" s="67"/>
      <c r="H94" s="67"/>
      <c r="I94" s="67"/>
      <c r="J94" s="68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Y94" s="158" t="s">
        <v>111</v>
      </c>
      <c r="Z94" s="158"/>
      <c r="AA94" s="158"/>
      <c r="AB94" s="158"/>
      <c r="AC94" s="158"/>
      <c r="AD94" s="158"/>
      <c r="AE94" s="158"/>
      <c r="AF94" s="158"/>
      <c r="AG94" s="158"/>
      <c r="AH94" s="158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</row>
    <row r="95" spans="1:46" x14ac:dyDescent="0.25">
      <c r="A95" s="66" t="s">
        <v>136</v>
      </c>
      <c r="B95" s="43">
        <v>0.20939132309760164</v>
      </c>
      <c r="C95" s="44">
        <v>1.0469566154880083</v>
      </c>
      <c r="D95" s="44">
        <v>98.281330619101183</v>
      </c>
      <c r="E95" s="67"/>
      <c r="F95" s="67"/>
      <c r="G95" s="67"/>
      <c r="H95" s="67"/>
      <c r="I95" s="67"/>
      <c r="J95" s="68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</row>
    <row r="96" spans="1:46" ht="15.75" customHeight="1" thickBot="1" x14ac:dyDescent="0.3">
      <c r="A96" s="69" t="s">
        <v>137</v>
      </c>
      <c r="B96" s="70">
        <v>0.19215582031853018</v>
      </c>
      <c r="C96" s="48">
        <v>0.9607791015926509</v>
      </c>
      <c r="D96" s="48">
        <v>99.242109720693833</v>
      </c>
      <c r="E96" s="71"/>
      <c r="F96" s="71"/>
      <c r="G96" s="71"/>
      <c r="H96" s="71"/>
      <c r="I96" s="71"/>
      <c r="J96" s="72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Y96" s="173" t="s">
        <v>144</v>
      </c>
      <c r="Z96" s="173"/>
      <c r="AA96" s="173"/>
      <c r="AB96" s="173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</row>
    <row r="97" spans="1:46" ht="16.5" customHeight="1" thickTop="1" thickBot="1" x14ac:dyDescent="0.3">
      <c r="A97" s="73" t="s">
        <v>138</v>
      </c>
      <c r="B97" s="60">
        <v>0.15157805586124187</v>
      </c>
      <c r="C97" s="54">
        <v>0.75789027930620934</v>
      </c>
      <c r="D97" s="54">
        <v>100</v>
      </c>
      <c r="E97" s="74"/>
      <c r="F97" s="74"/>
      <c r="G97" s="74"/>
      <c r="H97" s="74"/>
      <c r="I97" s="74"/>
      <c r="J97" s="75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Y97" s="164" t="s">
        <v>47</v>
      </c>
      <c r="Z97" s="174" t="s">
        <v>113</v>
      </c>
      <c r="AA97" s="175"/>
      <c r="AB97" s="176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</row>
    <row r="98" spans="1:46" ht="16.5" thickTop="1" thickBot="1" x14ac:dyDescent="0.3">
      <c r="A98" s="158" t="s">
        <v>111</v>
      </c>
      <c r="B98" s="158"/>
      <c r="C98" s="158"/>
      <c r="D98" s="158"/>
      <c r="E98" s="158"/>
      <c r="F98" s="158"/>
      <c r="G98" s="158"/>
      <c r="H98" s="158"/>
      <c r="I98" s="158"/>
      <c r="J98" s="158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Y98" s="165"/>
      <c r="Z98" s="76" t="s">
        <v>119</v>
      </c>
      <c r="AA98" s="77" t="s">
        <v>120</v>
      </c>
      <c r="AB98" s="78" t="s">
        <v>121</v>
      </c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</row>
    <row r="99" spans="1:46" ht="15.75" thickTop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Y99" s="56" t="s">
        <v>0</v>
      </c>
      <c r="Z99" s="40">
        <v>0.65699967713431395</v>
      </c>
      <c r="AA99" s="41">
        <v>-0.25448353167901649</v>
      </c>
      <c r="AB99" s="57">
        <v>0.42469268095887774</v>
      </c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</row>
    <row r="100" spans="1:46" ht="15.75" thickBot="1" x14ac:dyDescent="0.3">
      <c r="A100" s="159" t="s">
        <v>144</v>
      </c>
      <c r="B100" s="159"/>
      <c r="C100" s="159"/>
      <c r="D100" s="159"/>
      <c r="E100" s="15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Y100" s="58" t="s">
        <v>1</v>
      </c>
      <c r="Z100" s="43">
        <v>0.51539831369287492</v>
      </c>
      <c r="AA100" s="44">
        <v>-0.43238573850082096</v>
      </c>
      <c r="AB100" s="45">
        <v>0.56739740387373516</v>
      </c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</row>
    <row r="101" spans="1:46" ht="15.75" thickTop="1" x14ac:dyDescent="0.25">
      <c r="A101" s="164" t="s">
        <v>47</v>
      </c>
      <c r="B101" s="166" t="s">
        <v>113</v>
      </c>
      <c r="C101" s="167"/>
      <c r="D101" s="167"/>
      <c r="E101" s="168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Y101" s="58" t="s">
        <v>2</v>
      </c>
      <c r="Z101" s="43">
        <v>0.68538018771558717</v>
      </c>
      <c r="AA101" s="44">
        <v>0.16065997727595385</v>
      </c>
      <c r="AB101" s="45">
        <v>1.5728238267653044E-2</v>
      </c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</row>
    <row r="102" spans="1:46" ht="15.75" thickBot="1" x14ac:dyDescent="0.3">
      <c r="A102" s="165"/>
      <c r="B102" s="76" t="s">
        <v>119</v>
      </c>
      <c r="C102" s="77" t="s">
        <v>120</v>
      </c>
      <c r="D102" s="77" t="s">
        <v>121</v>
      </c>
      <c r="E102" s="78" t="s">
        <v>122</v>
      </c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Y102" s="58" t="s">
        <v>3</v>
      </c>
      <c r="Z102" s="43">
        <v>0.49661179234550451</v>
      </c>
      <c r="AA102" s="44">
        <v>0.60119818730583796</v>
      </c>
      <c r="AB102" s="45">
        <v>0.14656665207685926</v>
      </c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</row>
    <row r="103" spans="1:46" ht="15.75" thickTop="1" x14ac:dyDescent="0.25">
      <c r="A103" s="56" t="s">
        <v>0</v>
      </c>
      <c r="B103" s="40">
        <v>0.65729988514241011</v>
      </c>
      <c r="C103" s="41">
        <v>-0.25261607965394844</v>
      </c>
      <c r="D103" s="41">
        <v>6.4390358849327228E-2</v>
      </c>
      <c r="E103" s="57">
        <v>0.43310255139323611</v>
      </c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Y103" s="58" t="s">
        <v>4</v>
      </c>
      <c r="Z103" s="43">
        <v>0.67973585513162793</v>
      </c>
      <c r="AA103" s="44">
        <v>-0.18344035666999925</v>
      </c>
      <c r="AB103" s="45">
        <v>0.21895502465415911</v>
      </c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</row>
    <row r="104" spans="1:46" x14ac:dyDescent="0.25">
      <c r="A104" s="58" t="s">
        <v>1</v>
      </c>
      <c r="B104" s="43">
        <v>0.51504822070601108</v>
      </c>
      <c r="C104" s="44">
        <v>-0.43383036543785791</v>
      </c>
      <c r="D104" s="44">
        <v>-6.4627825918655707E-2</v>
      </c>
      <c r="E104" s="45">
        <v>0.56477353474572023</v>
      </c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Y104" s="58" t="s">
        <v>5</v>
      </c>
      <c r="Z104" s="43">
        <v>0.70441418701864367</v>
      </c>
      <c r="AA104" s="44">
        <v>0.35394612483132043</v>
      </c>
      <c r="AB104" s="45">
        <v>0.35458636944762933</v>
      </c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</row>
    <row r="105" spans="1:46" x14ac:dyDescent="0.25">
      <c r="A105" s="58" t="s">
        <v>2</v>
      </c>
      <c r="B105" s="43">
        <v>0.68536521530659766</v>
      </c>
      <c r="C105" s="44">
        <v>0.16110276578388702</v>
      </c>
      <c r="D105" s="44">
        <v>6.5234835546684744E-2</v>
      </c>
      <c r="E105" s="45">
        <v>2.5778286878532088E-2</v>
      </c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Y105" s="58" t="s">
        <v>6</v>
      </c>
      <c r="Z105" s="43">
        <v>0.72709052947699826</v>
      </c>
      <c r="AA105" s="44">
        <v>-0.13383723234277331</v>
      </c>
      <c r="AB105" s="45">
        <v>-0.17921122363232214</v>
      </c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</row>
    <row r="106" spans="1:46" x14ac:dyDescent="0.25">
      <c r="A106" s="58" t="s">
        <v>3</v>
      </c>
      <c r="B106" s="43">
        <v>0.49592605144055052</v>
      </c>
      <c r="C106" s="44">
        <v>0.59536688360888079</v>
      </c>
      <c r="D106" s="44">
        <v>-0.30676589505487134</v>
      </c>
      <c r="E106" s="45">
        <v>0.11491969122127992</v>
      </c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Y106" s="58" t="s">
        <v>7</v>
      </c>
      <c r="Z106" s="43">
        <v>0.72039524315759063</v>
      </c>
      <c r="AA106" s="44">
        <v>-1.7380694251244035E-2</v>
      </c>
      <c r="AB106" s="45">
        <v>-0.22037890082444583</v>
      </c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</row>
    <row r="107" spans="1:46" x14ac:dyDescent="0.25">
      <c r="A107" s="58" t="s">
        <v>4</v>
      </c>
      <c r="B107" s="43">
        <v>0.68032138749898652</v>
      </c>
      <c r="C107" s="44">
        <v>-0.17924137463904716</v>
      </c>
      <c r="D107" s="44">
        <v>0.18343967503530248</v>
      </c>
      <c r="E107" s="45">
        <v>0.23813853458577294</v>
      </c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Y107" s="58" t="s">
        <v>8</v>
      </c>
      <c r="Z107" s="43">
        <v>0.73418520051102854</v>
      </c>
      <c r="AA107" s="44">
        <v>-4.535244785153978E-2</v>
      </c>
      <c r="AB107" s="45">
        <v>-5.3752055628044755E-2</v>
      </c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</row>
    <row r="108" spans="1:46" x14ac:dyDescent="0.25">
      <c r="A108" s="58" t="s">
        <v>5</v>
      </c>
      <c r="B108" s="43">
        <v>0.70418547674755261</v>
      </c>
      <c r="C108" s="44">
        <v>0.3512965607810527</v>
      </c>
      <c r="D108" s="44">
        <v>-0.16655988398953911</v>
      </c>
      <c r="E108" s="45">
        <v>0.33834521641256549</v>
      </c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Y108" s="58" t="s">
        <v>9</v>
      </c>
      <c r="Z108" s="43">
        <v>0.74056908772112939</v>
      </c>
      <c r="AA108" s="44">
        <v>0.24351851511306905</v>
      </c>
      <c r="AB108" s="45">
        <v>4.9626856985937461E-2</v>
      </c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</row>
    <row r="109" spans="1:46" x14ac:dyDescent="0.25">
      <c r="A109" s="58" t="s">
        <v>6</v>
      </c>
      <c r="B109" s="43">
        <v>0.72673856017189964</v>
      </c>
      <c r="C109" s="44">
        <v>-0.13626732976522307</v>
      </c>
      <c r="D109" s="44">
        <v>-9.6812857550635026E-2</v>
      </c>
      <c r="E109" s="45">
        <v>-0.18990409761703314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Y109" s="58" t="s">
        <v>10</v>
      </c>
      <c r="Z109" s="43">
        <v>0.60415563298597641</v>
      </c>
      <c r="AA109" s="44">
        <v>0.39387487387613845</v>
      </c>
      <c r="AB109" s="45">
        <v>-0.29839305211687667</v>
      </c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</row>
    <row r="110" spans="1:46" x14ac:dyDescent="0.25">
      <c r="A110" s="58" t="s">
        <v>7</v>
      </c>
      <c r="B110" s="43">
        <v>0.71956458290083414</v>
      </c>
      <c r="C110" s="44">
        <v>-2.2903271471531067E-2</v>
      </c>
      <c r="D110" s="44">
        <v>-0.23649149107903394</v>
      </c>
      <c r="E110" s="45">
        <v>-0.24555336506544811</v>
      </c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Y110" s="58" t="s">
        <v>11</v>
      </c>
      <c r="Z110" s="43">
        <v>0.74949125096033897</v>
      </c>
      <c r="AA110" s="44">
        <v>-0.32207141615191592</v>
      </c>
      <c r="AB110" s="45">
        <v>-0.26662985579993298</v>
      </c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</row>
    <row r="111" spans="1:46" x14ac:dyDescent="0.25">
      <c r="A111" s="58" t="s">
        <v>8</v>
      </c>
      <c r="B111" s="43">
        <v>0.73427076306700212</v>
      </c>
      <c r="C111" s="44">
        <v>-4.657850353383701E-2</v>
      </c>
      <c r="D111" s="44">
        <v>-0.12728313579024023</v>
      </c>
      <c r="E111" s="45">
        <v>-7.1989506382734755E-2</v>
      </c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Y111" s="58" t="s">
        <v>12</v>
      </c>
      <c r="Z111" s="43">
        <v>0.69348791431422252</v>
      </c>
      <c r="AA111" s="44">
        <v>-0.41331250093432725</v>
      </c>
      <c r="AB111" s="45">
        <v>-0.14909862855242537</v>
      </c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</row>
    <row r="112" spans="1:46" ht="15.75" customHeight="1" x14ac:dyDescent="0.25">
      <c r="A112" s="58" t="s">
        <v>9</v>
      </c>
      <c r="B112" s="43">
        <v>0.74032843168113704</v>
      </c>
      <c r="C112" s="44">
        <v>0.24101307803053751</v>
      </c>
      <c r="D112" s="44">
        <v>-0.13159272447165968</v>
      </c>
      <c r="E112" s="45">
        <v>3.6092403387054439E-2</v>
      </c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Y112" s="58" t="s">
        <v>13</v>
      </c>
      <c r="Z112" s="43">
        <v>0.73786652862857272</v>
      </c>
      <c r="AA112" s="44">
        <v>-0.25562626405338684</v>
      </c>
      <c r="AB112" s="45">
        <v>-0.27587744739507553</v>
      </c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</row>
    <row r="113" spans="1:46" ht="15" customHeight="1" x14ac:dyDescent="0.25">
      <c r="A113" s="58" t="s">
        <v>10</v>
      </c>
      <c r="B113" s="43">
        <v>0.60495004451064116</v>
      </c>
      <c r="C113" s="44">
        <v>0.39879441874021032</v>
      </c>
      <c r="D113" s="44">
        <v>0.22516937640405832</v>
      </c>
      <c r="E113" s="45">
        <v>-0.27779066821002091</v>
      </c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Y113" s="58" t="s">
        <v>14</v>
      </c>
      <c r="Z113" s="43">
        <v>0.66571600153569366</v>
      </c>
      <c r="AA113" s="44">
        <v>-0.26875525767285252</v>
      </c>
      <c r="AB113" s="45">
        <v>-0.22761997255546415</v>
      </c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</row>
    <row r="114" spans="1:46" x14ac:dyDescent="0.25">
      <c r="A114" s="58" t="s">
        <v>11</v>
      </c>
      <c r="B114" s="43">
        <v>0.74863979759467725</v>
      </c>
      <c r="C114" s="44">
        <v>-0.32665124346434071</v>
      </c>
      <c r="D114" s="44">
        <v>-0.15953317559198352</v>
      </c>
      <c r="E114" s="45">
        <v>-0.28282379908383409</v>
      </c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Y114" s="58" t="s">
        <v>16</v>
      </c>
      <c r="Z114" s="43">
        <v>0.66961009634812174</v>
      </c>
      <c r="AA114" s="44">
        <v>0.24566153660470963</v>
      </c>
      <c r="AB114" s="45">
        <v>2.8577094635446571E-2</v>
      </c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</row>
    <row r="115" spans="1:46" ht="15.75" customHeight="1" x14ac:dyDescent="0.25">
      <c r="A115" s="58" t="s">
        <v>12</v>
      </c>
      <c r="B115" s="43">
        <v>0.69330791744848741</v>
      </c>
      <c r="C115" s="44">
        <v>-0.41419682662024582</v>
      </c>
      <c r="D115" s="44">
        <v>-1.9060209918834278E-2</v>
      </c>
      <c r="E115" s="45">
        <v>-0.15168537195027634</v>
      </c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Y115" s="58" t="s">
        <v>17</v>
      </c>
      <c r="Z115" s="43">
        <v>0.78880228354712811</v>
      </c>
      <c r="AA115" s="44">
        <v>0.17356930263804515</v>
      </c>
      <c r="AB115" s="45">
        <v>9.2149625813079922E-2</v>
      </c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</row>
    <row r="116" spans="1:46" ht="15.75" customHeight="1" x14ac:dyDescent="0.25">
      <c r="A116" s="58" t="s">
        <v>13</v>
      </c>
      <c r="B116" s="43">
        <v>0.73873622883987389</v>
      </c>
      <c r="C116" s="44">
        <v>-0.25004706942126576</v>
      </c>
      <c r="D116" s="44">
        <v>0.25892090224260522</v>
      </c>
      <c r="E116" s="45">
        <v>-0.25215574601615254</v>
      </c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Y116" s="79" t="s">
        <v>18</v>
      </c>
      <c r="Z116" s="70">
        <v>0.65639709247603706</v>
      </c>
      <c r="AA116" s="48">
        <v>0.26974857507490291</v>
      </c>
      <c r="AB116" s="49">
        <v>-0.18266283343081891</v>
      </c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</row>
    <row r="117" spans="1:46" ht="15.75" thickBot="1" x14ac:dyDescent="0.3">
      <c r="A117" s="58" t="s">
        <v>14</v>
      </c>
      <c r="B117" s="43">
        <v>0.66556441310237047</v>
      </c>
      <c r="C117" s="44">
        <v>-0.27033843291095561</v>
      </c>
      <c r="D117" s="44">
        <v>-8.4254015049310738E-2</v>
      </c>
      <c r="E117" s="45">
        <v>-0.23938254025468375</v>
      </c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Y117" s="59" t="s">
        <v>19</v>
      </c>
      <c r="Z117" s="60">
        <v>0.67329248412477372</v>
      </c>
      <c r="AA117" s="54">
        <v>-2.0176287774751581E-3</v>
      </c>
      <c r="AB117" s="61">
        <v>0.15568242387538206</v>
      </c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</row>
    <row r="118" spans="1:46" ht="24" customHeight="1" thickTop="1" x14ac:dyDescent="0.25">
      <c r="A118" s="58" t="s">
        <v>15</v>
      </c>
      <c r="B118" s="43">
        <v>4.9902921970266668E-2</v>
      </c>
      <c r="C118" s="44">
        <v>3.5608322263044716E-2</v>
      </c>
      <c r="D118" s="44">
        <v>0.86016486868556219</v>
      </c>
      <c r="E118" s="45">
        <v>6.3334177934791028E-2</v>
      </c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Y118" s="172" t="s">
        <v>111</v>
      </c>
      <c r="Z118" s="172"/>
      <c r="AA118" s="172"/>
      <c r="AB118" s="172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</row>
    <row r="119" spans="1:46" x14ac:dyDescent="0.25">
      <c r="A119" s="58" t="s">
        <v>16</v>
      </c>
      <c r="B119" s="43">
        <v>0.67004325690564981</v>
      </c>
      <c r="C119" s="44">
        <v>0.2487118777712275</v>
      </c>
      <c r="D119" s="44">
        <v>0.16845731705365458</v>
      </c>
      <c r="E119" s="45">
        <v>4.8461450822886123E-2</v>
      </c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Y119" s="158" t="s">
        <v>146</v>
      </c>
      <c r="Z119" s="158"/>
      <c r="AA119" s="158"/>
      <c r="AB119" s="158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</row>
    <row r="120" spans="1:46" x14ac:dyDescent="0.25">
      <c r="A120" s="58" t="s">
        <v>17</v>
      </c>
      <c r="B120" s="43">
        <v>0.78865938175301975</v>
      </c>
      <c r="C120" s="44">
        <v>0.17375445030239253</v>
      </c>
      <c r="D120" s="44">
        <v>5.2377828828442753E-2</v>
      </c>
      <c r="E120" s="45">
        <v>0.100984091566339</v>
      </c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</row>
    <row r="121" spans="1:46" ht="15.75" thickBot="1" x14ac:dyDescent="0.3">
      <c r="A121" s="79" t="s">
        <v>18</v>
      </c>
      <c r="B121" s="70">
        <v>0.65670861005257075</v>
      </c>
      <c r="C121" s="48">
        <v>0.27351486854726142</v>
      </c>
      <c r="D121" s="48">
        <v>0.25401149205414608</v>
      </c>
      <c r="E121" s="49">
        <v>-0.15302712878177913</v>
      </c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Y121" s="159" t="s">
        <v>145</v>
      </c>
      <c r="Z121" s="159"/>
      <c r="AA121" s="159"/>
      <c r="AB121" s="15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</row>
    <row r="122" spans="1:46" ht="16.5" thickTop="1" thickBot="1" x14ac:dyDescent="0.3">
      <c r="A122" s="59" t="s">
        <v>19</v>
      </c>
      <c r="B122" s="60">
        <v>0.67371217740198319</v>
      </c>
      <c r="C122" s="54">
        <v>-4.5759293134287196E-4</v>
      </c>
      <c r="D122" s="54">
        <v>2.9097301956330215E-2</v>
      </c>
      <c r="E122" s="61">
        <v>0.15751360139228615</v>
      </c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Y122" s="164" t="s">
        <v>47</v>
      </c>
      <c r="Z122" s="166" t="s">
        <v>113</v>
      </c>
      <c r="AA122" s="167"/>
      <c r="AB122" s="168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</row>
    <row r="123" spans="1:46" ht="16.5" thickTop="1" thickBot="1" x14ac:dyDescent="0.3">
      <c r="A123" s="158" t="s">
        <v>111</v>
      </c>
      <c r="B123" s="158"/>
      <c r="C123" s="158"/>
      <c r="D123" s="158"/>
      <c r="E123" s="158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Y123" s="165"/>
      <c r="Z123" s="76" t="s">
        <v>119</v>
      </c>
      <c r="AA123" s="77" t="s">
        <v>120</v>
      </c>
      <c r="AB123" s="78" t="s">
        <v>121</v>
      </c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</row>
    <row r="124" spans="1:46" ht="15.75" thickTop="1" x14ac:dyDescent="0.25">
      <c r="A124" s="158" t="s">
        <v>139</v>
      </c>
      <c r="B124" s="158"/>
      <c r="C124" s="158"/>
      <c r="D124" s="158"/>
      <c r="E124" s="158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Y124" s="56" t="s">
        <v>0</v>
      </c>
      <c r="Z124" s="40">
        <v>0.30462306276443235</v>
      </c>
      <c r="AA124" s="41">
        <v>0.24238550410130383</v>
      </c>
      <c r="AB124" s="57">
        <v>0.72472641316846642</v>
      </c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</row>
    <row r="125" spans="1:46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Y125" s="58" t="s">
        <v>1</v>
      </c>
      <c r="Z125" s="43">
        <v>0.20986833968437973</v>
      </c>
      <c r="AA125" s="44">
        <v>2.7189976003708777E-2</v>
      </c>
      <c r="AB125" s="45">
        <v>0.85425326908479138</v>
      </c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</row>
    <row r="126" spans="1:46" ht="15.75" thickBot="1" x14ac:dyDescent="0.3">
      <c r="A126" s="159" t="s">
        <v>145</v>
      </c>
      <c r="B126" s="159"/>
      <c r="C126" s="159"/>
      <c r="D126" s="159"/>
      <c r="E126" s="15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Y126" s="58" t="s">
        <v>2</v>
      </c>
      <c r="Z126" s="43">
        <v>0.37015146429885448</v>
      </c>
      <c r="AA126" s="44">
        <v>0.55132986763836955</v>
      </c>
      <c r="AB126" s="45">
        <v>0.2341543892769031</v>
      </c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</row>
    <row r="127" spans="1:46" ht="15.75" thickTop="1" x14ac:dyDescent="0.25">
      <c r="A127" s="164" t="s">
        <v>47</v>
      </c>
      <c r="B127" s="166" t="s">
        <v>113</v>
      </c>
      <c r="C127" s="167"/>
      <c r="D127" s="167"/>
      <c r="E127" s="16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Y127" s="58" t="s">
        <v>3</v>
      </c>
      <c r="Z127" s="43">
        <v>-3.6753140340218586E-2</v>
      </c>
      <c r="AA127" s="44">
        <v>0.78887720374936388</v>
      </c>
      <c r="AB127" s="45">
        <v>7.6591646392904444E-2</v>
      </c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</row>
    <row r="128" spans="1:46" ht="15.75" thickBot="1" x14ac:dyDescent="0.3">
      <c r="A128" s="165"/>
      <c r="B128" s="76" t="s">
        <v>119</v>
      </c>
      <c r="C128" s="77" t="s">
        <v>120</v>
      </c>
      <c r="D128" s="77" t="s">
        <v>121</v>
      </c>
      <c r="E128" s="78" t="s">
        <v>122</v>
      </c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Y128" s="58" t="s">
        <v>4</v>
      </c>
      <c r="Z128" s="43">
        <v>0.40733494311686991</v>
      </c>
      <c r="AA128" s="44">
        <v>0.29544153970940262</v>
      </c>
      <c r="AB128" s="45">
        <v>0.5389109766539919</v>
      </c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</row>
    <row r="129" spans="1:46" ht="15.75" thickTop="1" x14ac:dyDescent="0.25">
      <c r="A129" s="56" t="s">
        <v>0</v>
      </c>
      <c r="B129" s="40">
        <v>0.29672244130910541</v>
      </c>
      <c r="C129" s="41">
        <v>0.25266486180820369</v>
      </c>
      <c r="D129" s="41">
        <v>0.7251562898189029</v>
      </c>
      <c r="E129" s="57">
        <v>9.9229918931339978E-2</v>
      </c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Y129" s="58" t="s">
        <v>5</v>
      </c>
      <c r="Z129" s="43">
        <v>9.3977708278873542E-2</v>
      </c>
      <c r="AA129" s="44">
        <v>0.74123552656516012</v>
      </c>
      <c r="AB129" s="45">
        <v>0.4346800939295668</v>
      </c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</row>
    <row r="130" spans="1:46" x14ac:dyDescent="0.25">
      <c r="A130" s="58" t="s">
        <v>1</v>
      </c>
      <c r="B130" s="43">
        <v>0.22258296209302317</v>
      </c>
      <c r="C130" s="44">
        <v>4.8546332585904593E-2</v>
      </c>
      <c r="D130" s="44">
        <v>0.84938828961676593</v>
      </c>
      <c r="E130" s="45">
        <v>-5.7174899219671657E-2</v>
      </c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Y130" s="58" t="s">
        <v>6</v>
      </c>
      <c r="Z130" s="43">
        <v>0.64924408417603707</v>
      </c>
      <c r="AA130" s="44">
        <v>0.33157085722716351</v>
      </c>
      <c r="AB130" s="45">
        <v>0.21733060367139376</v>
      </c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</row>
    <row r="131" spans="1:46" x14ac:dyDescent="0.25">
      <c r="A131" s="58" t="s">
        <v>2</v>
      </c>
      <c r="B131" s="43">
        <v>0.35801057237278738</v>
      </c>
      <c r="C131" s="44">
        <v>0.54770835503128346</v>
      </c>
      <c r="D131" s="44">
        <v>0.2297934424810385</v>
      </c>
      <c r="E131" s="45">
        <v>0.14013794999792253</v>
      </c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Y131" s="58" t="s">
        <v>7</v>
      </c>
      <c r="Z131" s="43">
        <v>0.61475652138409964</v>
      </c>
      <c r="AA131" s="44">
        <v>0.41505679292125469</v>
      </c>
      <c r="AB131" s="45">
        <v>0.13281766784194904</v>
      </c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</row>
    <row r="132" spans="1:46" x14ac:dyDescent="0.25">
      <c r="A132" s="58" t="s">
        <v>3</v>
      </c>
      <c r="B132" s="43">
        <v>1.2260878249708914E-2</v>
      </c>
      <c r="C132" s="44">
        <v>0.80527326114601105</v>
      </c>
      <c r="D132" s="44">
        <v>3.0913918838302919E-2</v>
      </c>
      <c r="E132" s="45">
        <v>-0.24113315774619107</v>
      </c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Y132" s="58" t="s">
        <v>8</v>
      </c>
      <c r="Z132" s="43">
        <v>0.53914809920529927</v>
      </c>
      <c r="AA132" s="44">
        <v>0.41512514179884308</v>
      </c>
      <c r="AB132" s="45">
        <v>0.28454258104823149</v>
      </c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</row>
    <row r="133" spans="1:46" x14ac:dyDescent="0.25">
      <c r="A133" s="58" t="s">
        <v>4</v>
      </c>
      <c r="B133" s="43">
        <v>0.37973400803663448</v>
      </c>
      <c r="C133" s="44">
        <v>0.29374306390723376</v>
      </c>
      <c r="D133" s="44">
        <v>0.54790106582397657</v>
      </c>
      <c r="E133" s="45">
        <v>0.2337653830628747</v>
      </c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Y133" s="58" t="s">
        <v>9</v>
      </c>
      <c r="Z133" s="43">
        <v>0.3482652050292333</v>
      </c>
      <c r="AA133" s="44">
        <v>0.65294159983956856</v>
      </c>
      <c r="AB133" s="45">
        <v>0.25017050183859291</v>
      </c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</row>
    <row r="134" spans="1:46" x14ac:dyDescent="0.25">
      <c r="A134" s="58" t="s">
        <v>5</v>
      </c>
      <c r="B134" s="43">
        <v>0.12196622380769799</v>
      </c>
      <c r="C134" s="44">
        <v>0.75755603589058396</v>
      </c>
      <c r="D134" s="44">
        <v>0.40316144948192983</v>
      </c>
      <c r="E134" s="45">
        <v>-0.10099543598654552</v>
      </c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Y134" s="58" t="s">
        <v>10</v>
      </c>
      <c r="Z134" s="43">
        <v>0.39208335080325357</v>
      </c>
      <c r="AA134" s="44">
        <v>0.65791782981923619</v>
      </c>
      <c r="AB134" s="45">
        <v>-0.15031511540791398</v>
      </c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</row>
    <row r="135" spans="1:46" x14ac:dyDescent="0.25">
      <c r="A135" s="58" t="s">
        <v>6</v>
      </c>
      <c r="B135" s="43">
        <v>0.663804705322808</v>
      </c>
      <c r="C135" s="44">
        <v>0.33524079144046065</v>
      </c>
      <c r="D135" s="44">
        <v>0.19743626942232689</v>
      </c>
      <c r="E135" s="45">
        <v>-1.2241737752313211E-2</v>
      </c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Y135" s="58" t="s">
        <v>11</v>
      </c>
      <c r="Z135" s="43">
        <v>0.80299423402701742</v>
      </c>
      <c r="AA135" s="44">
        <v>0.19145112767210354</v>
      </c>
      <c r="AB135" s="45">
        <v>0.23474526236866047</v>
      </c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</row>
    <row r="136" spans="1:46" x14ac:dyDescent="0.25">
      <c r="A136" s="58" t="s">
        <v>7</v>
      </c>
      <c r="B136" s="43">
        <v>0.65112761052222856</v>
      </c>
      <c r="C136" s="44">
        <v>0.42422014283747073</v>
      </c>
      <c r="D136" s="44">
        <v>9.812460827894845E-2</v>
      </c>
      <c r="E136" s="45">
        <v>-0.14478983297791279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Y136" s="58" t="s">
        <v>12</v>
      </c>
      <c r="Z136" s="43">
        <v>0.73939329922421371</v>
      </c>
      <c r="AA136" s="44">
        <v>9.493718224390571E-2</v>
      </c>
      <c r="AB136" s="45">
        <v>0.34390055576374534</v>
      </c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</row>
    <row r="137" spans="1:46" ht="15.75" customHeight="1" x14ac:dyDescent="0.25">
      <c r="A137" s="58" t="s">
        <v>8</v>
      </c>
      <c r="B137" s="43">
        <v>0.56147392808394192</v>
      </c>
      <c r="C137" s="44">
        <v>0.42378243713884217</v>
      </c>
      <c r="D137" s="44">
        <v>0.25639302302858963</v>
      </c>
      <c r="E137" s="45">
        <v>-4.6094337712870768E-2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Y137" s="58" t="s">
        <v>13</v>
      </c>
      <c r="Z137" s="43">
        <v>0.76978974847184833</v>
      </c>
      <c r="AA137" s="44">
        <v>0.23539184096104052</v>
      </c>
      <c r="AB137" s="45">
        <v>0.19471669492397298</v>
      </c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</row>
    <row r="138" spans="1:46" ht="15" customHeight="1" x14ac:dyDescent="0.25">
      <c r="A138" s="58" t="s">
        <v>9</v>
      </c>
      <c r="B138" s="43">
        <v>0.36913899446422255</v>
      </c>
      <c r="C138" s="44">
        <v>0.66100795010989599</v>
      </c>
      <c r="D138" s="44">
        <v>0.22211423833446237</v>
      </c>
      <c r="E138" s="45">
        <v>-4.7570527008765913E-2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Y138" s="58" t="s">
        <v>14</v>
      </c>
      <c r="Z138" s="43">
        <v>0.69977656704333768</v>
      </c>
      <c r="AA138" s="44">
        <v>0.18431165583972103</v>
      </c>
      <c r="AB138" s="45">
        <v>0.20871033724347429</v>
      </c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</row>
    <row r="139" spans="1:46" x14ac:dyDescent="0.25">
      <c r="A139" s="58" t="s">
        <v>10</v>
      </c>
      <c r="B139" s="43">
        <v>0.35497107279909323</v>
      </c>
      <c r="C139" s="44">
        <v>0.6368018445746344</v>
      </c>
      <c r="D139" s="44">
        <v>-0.14685382788786838</v>
      </c>
      <c r="E139" s="45">
        <v>0.3158850259879622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Y139" s="58" t="s">
        <v>16</v>
      </c>
      <c r="Z139" s="43">
        <v>0.31259811470991899</v>
      </c>
      <c r="AA139" s="44">
        <v>0.60896499071741783</v>
      </c>
      <c r="AB139" s="45">
        <v>0.20245488583008087</v>
      </c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</row>
    <row r="140" spans="1:46" ht="15.75" customHeight="1" x14ac:dyDescent="0.25">
      <c r="A140" s="58" t="s">
        <v>11</v>
      </c>
      <c r="B140" s="43">
        <v>0.826652261364902</v>
      </c>
      <c r="C140" s="44">
        <v>0.19757568344906898</v>
      </c>
      <c r="D140" s="44">
        <v>0.21209538975306322</v>
      </c>
      <c r="E140" s="45">
        <v>-7.2305951190048331E-2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Y140" s="58" t="s">
        <v>17</v>
      </c>
      <c r="Z140" s="43">
        <v>0.38783518763492553</v>
      </c>
      <c r="AA140" s="44">
        <v>0.63161421280341679</v>
      </c>
      <c r="AB140" s="45">
        <v>0.33387760077880918</v>
      </c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</row>
    <row r="141" spans="1:46" ht="16.5" customHeight="1" x14ac:dyDescent="0.25">
      <c r="A141" s="58" t="s">
        <v>12</v>
      </c>
      <c r="B141" s="43">
        <v>0.7421024199048768</v>
      </c>
      <c r="C141" s="44">
        <v>9.7334772559743502E-2</v>
      </c>
      <c r="D141" s="44">
        <v>0.33592970181911735</v>
      </c>
      <c r="E141" s="45">
        <v>5.0673455602239563E-2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Y141" s="79" t="s">
        <v>18</v>
      </c>
      <c r="Z141" s="70">
        <v>0.41657308710611191</v>
      </c>
      <c r="AA141" s="48">
        <v>0.60264171999469929</v>
      </c>
      <c r="AB141" s="49">
        <v>1.6642352707023054E-2</v>
      </c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</row>
    <row r="142" spans="1:46" ht="15.75" thickBot="1" x14ac:dyDescent="0.3">
      <c r="A142" s="58" t="s">
        <v>13</v>
      </c>
      <c r="B142" s="43">
        <v>0.72839833930879605</v>
      </c>
      <c r="C142" s="44">
        <v>0.21888201299755064</v>
      </c>
      <c r="D142" s="44">
        <v>0.20795381794983245</v>
      </c>
      <c r="E142" s="45">
        <v>0.34228502723932358</v>
      </c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Y142" s="59" t="s">
        <v>19</v>
      </c>
      <c r="Z142" s="60">
        <v>0.35574507002634881</v>
      </c>
      <c r="AA142" s="54">
        <v>0.42803984334099821</v>
      </c>
      <c r="AB142" s="61">
        <v>0.4096232351479448</v>
      </c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</row>
    <row r="143" spans="1:46" ht="49.5" customHeight="1" thickTop="1" x14ac:dyDescent="0.25">
      <c r="A143" s="58" t="s">
        <v>14</v>
      </c>
      <c r="B143" s="43">
        <v>0.71332329690420493</v>
      </c>
      <c r="C143" s="44">
        <v>0.18758607342637176</v>
      </c>
      <c r="D143" s="44">
        <v>0.19076146241018979</v>
      </c>
      <c r="E143" s="45">
        <v>-7.2800780961310577E-3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Y143" s="158" t="s">
        <v>140</v>
      </c>
      <c r="Z143" s="158"/>
      <c r="AA143" s="158"/>
      <c r="AB143" s="158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</row>
    <row r="144" spans="1:46" x14ac:dyDescent="0.25">
      <c r="A144" s="58" t="s">
        <v>15</v>
      </c>
      <c r="B144" s="43">
        <v>-9.8739067657006935E-2</v>
      </c>
      <c r="C144" s="44">
        <v>-6.5656165161677386E-3</v>
      </c>
      <c r="D144" s="44">
        <v>7.2601093131300573E-2</v>
      </c>
      <c r="E144" s="45">
        <v>0.85591450748612319</v>
      </c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Y144" s="158" t="s">
        <v>141</v>
      </c>
      <c r="Z144" s="158"/>
      <c r="AA144" s="158"/>
      <c r="AB144" s="158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</row>
    <row r="145" spans="1:46" ht="15.75" customHeight="1" x14ac:dyDescent="0.25">
      <c r="A145" s="58" t="s">
        <v>16</v>
      </c>
      <c r="B145" s="43">
        <v>0.28443215444983855</v>
      </c>
      <c r="C145" s="44">
        <v>0.59955330269648133</v>
      </c>
      <c r="D145" s="44">
        <v>0.20617349315769562</v>
      </c>
      <c r="E145" s="45">
        <v>0.24221606390558353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</row>
    <row r="146" spans="1:46" ht="15.75" thickBot="1" x14ac:dyDescent="0.3">
      <c r="A146" s="58" t="s">
        <v>17</v>
      </c>
      <c r="B146" s="43">
        <v>0.37817835311359388</v>
      </c>
      <c r="C146" s="44">
        <v>0.63047351865415635</v>
      </c>
      <c r="D146" s="44">
        <v>0.32652781818471804</v>
      </c>
      <c r="E146" s="45">
        <v>0.13408695907084603</v>
      </c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Y146" s="159" t="s">
        <v>142</v>
      </c>
      <c r="Z146" s="159"/>
      <c r="AA146" s="159"/>
      <c r="AB146" s="15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</row>
    <row r="147" spans="1:46" ht="16.5" thickTop="1" thickBot="1" x14ac:dyDescent="0.3">
      <c r="A147" s="79" t="s">
        <v>18</v>
      </c>
      <c r="B147" s="70">
        <v>0.37285367360475907</v>
      </c>
      <c r="C147" s="48">
        <v>0.58264754347665426</v>
      </c>
      <c r="D147" s="48">
        <v>2.9221003797978578E-2</v>
      </c>
      <c r="E147" s="49">
        <v>0.33862048545454099</v>
      </c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Y147" s="169" t="s">
        <v>113</v>
      </c>
      <c r="Z147" s="80" t="s">
        <v>119</v>
      </c>
      <c r="AA147" s="81" t="s">
        <v>120</v>
      </c>
      <c r="AB147" s="82" t="s">
        <v>121</v>
      </c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</row>
    <row r="148" spans="1:46" ht="16.5" thickTop="1" thickBot="1" x14ac:dyDescent="0.3">
      <c r="A148" s="59" t="s">
        <v>19</v>
      </c>
      <c r="B148" s="60">
        <v>0.3527061950729371</v>
      </c>
      <c r="C148" s="54">
        <v>0.43223998504568967</v>
      </c>
      <c r="D148" s="54">
        <v>0.40021713637617523</v>
      </c>
      <c r="E148" s="61">
        <v>9.0214599768802084E-2</v>
      </c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Y148" s="65" t="s">
        <v>119</v>
      </c>
      <c r="Z148" s="40">
        <v>0.66263968594581046</v>
      </c>
      <c r="AA148" s="41">
        <v>0.61953196931012333</v>
      </c>
      <c r="AB148" s="57">
        <v>0.42081918398803847</v>
      </c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</row>
    <row r="149" spans="1:46" ht="15.75" thickTop="1" x14ac:dyDescent="0.25">
      <c r="A149" s="158" t="s">
        <v>140</v>
      </c>
      <c r="B149" s="158"/>
      <c r="C149" s="158"/>
      <c r="D149" s="158"/>
      <c r="E149" s="158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Y149" s="66" t="s">
        <v>120</v>
      </c>
      <c r="Z149" s="43">
        <v>-0.46545715422246714</v>
      </c>
      <c r="AA149" s="44">
        <v>0.78086145579197475</v>
      </c>
      <c r="AB149" s="45">
        <v>-0.4166593625991864</v>
      </c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</row>
    <row r="150" spans="1:46" ht="15.75" thickBot="1" x14ac:dyDescent="0.3">
      <c r="A150" s="158" t="s">
        <v>141</v>
      </c>
      <c r="B150" s="158"/>
      <c r="C150" s="158"/>
      <c r="D150" s="158"/>
      <c r="E150" s="158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Y150" s="73" t="s">
        <v>121</v>
      </c>
      <c r="Z150" s="60">
        <v>-0.58673527607666531</v>
      </c>
      <c r="AA150" s="54">
        <v>8.0221729357813201E-2</v>
      </c>
      <c r="AB150" s="61">
        <v>0.80579537721811323</v>
      </c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</row>
    <row r="151" spans="1:46" ht="48" customHeight="1" thickTop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Y151" s="158" t="s">
        <v>143</v>
      </c>
      <c r="Z151" s="158"/>
      <c r="AA151" s="158"/>
      <c r="AB151" s="158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</row>
    <row r="152" spans="1:46" ht="15.75" thickBot="1" x14ac:dyDescent="0.3">
      <c r="A152" s="159" t="s">
        <v>142</v>
      </c>
      <c r="B152" s="159"/>
      <c r="C152" s="159"/>
      <c r="D152" s="159"/>
      <c r="E152" s="15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</row>
    <row r="153" spans="1:46" ht="16.5" thickTop="1" thickBot="1" x14ac:dyDescent="0.3">
      <c r="A153" s="169" t="s">
        <v>113</v>
      </c>
      <c r="B153" s="80" t="s">
        <v>119</v>
      </c>
      <c r="C153" s="81" t="s">
        <v>120</v>
      </c>
      <c r="D153" s="81" t="s">
        <v>121</v>
      </c>
      <c r="E153" s="82" t="s">
        <v>122</v>
      </c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</row>
    <row r="154" spans="1:46" ht="15.75" thickTop="1" x14ac:dyDescent="0.25">
      <c r="A154" s="65" t="s">
        <v>119</v>
      </c>
      <c r="B154" s="40">
        <v>0.6624940991749142</v>
      </c>
      <c r="C154" s="41">
        <v>0.62174231054559259</v>
      </c>
      <c r="D154" s="41">
        <v>0.40431452939906304</v>
      </c>
      <c r="E154" s="57">
        <v>0.10520375065871326</v>
      </c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</row>
    <row r="155" spans="1:46" x14ac:dyDescent="0.25">
      <c r="A155" s="66" t="s">
        <v>120</v>
      </c>
      <c r="B155" s="43">
        <v>-0.46654751005944139</v>
      </c>
      <c r="C155" s="44">
        <v>0.77201994350122627</v>
      </c>
      <c r="D155" s="44">
        <v>-0.43058675926387019</v>
      </c>
      <c r="E155" s="45">
        <v>3.0226981991867352E-2</v>
      </c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</row>
    <row r="156" spans="1:46" x14ac:dyDescent="0.25">
      <c r="A156" s="66" t="s">
        <v>121</v>
      </c>
      <c r="B156" s="43">
        <v>-9.1289054248983176E-2</v>
      </c>
      <c r="C156" s="44">
        <v>-8.3207294287736516E-2</v>
      </c>
      <c r="D156" s="44">
        <v>1.9375373463547764E-2</v>
      </c>
      <c r="E156" s="45">
        <v>0.99215293662559312</v>
      </c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</row>
    <row r="157" spans="1:46" ht="15.75" thickBot="1" x14ac:dyDescent="0.3">
      <c r="A157" s="73" t="s">
        <v>122</v>
      </c>
      <c r="B157" s="60">
        <v>-0.57887934666049379</v>
      </c>
      <c r="C157" s="54">
        <v>0.10246097935851023</v>
      </c>
      <c r="D157" s="54">
        <v>0.80669039845940915</v>
      </c>
      <c r="E157" s="61">
        <v>-6.0423925329412057E-2</v>
      </c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</row>
    <row r="158" spans="1:46" ht="15.75" thickTop="1" x14ac:dyDescent="0.25">
      <c r="A158" s="158" t="s">
        <v>143</v>
      </c>
      <c r="B158" s="158"/>
      <c r="C158" s="158"/>
      <c r="D158" s="158"/>
      <c r="E158" s="158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</row>
  </sheetData>
  <mergeCells count="60">
    <mergeCell ref="AF73:AH73"/>
    <mergeCell ref="Y151:AB151"/>
    <mergeCell ref="Y121:AB121"/>
    <mergeCell ref="Y122:Y123"/>
    <mergeCell ref="Z122:AB122"/>
    <mergeCell ref="Y143:AB143"/>
    <mergeCell ref="Y144:AB144"/>
    <mergeCell ref="Y146:AB146"/>
    <mergeCell ref="Y147"/>
    <mergeCell ref="Y50"/>
    <mergeCell ref="Y70:AA70"/>
    <mergeCell ref="Y94:AH94"/>
    <mergeCell ref="Y1:AA1"/>
    <mergeCell ref="Y2:Z2"/>
    <mergeCell ref="Y3:Y5"/>
    <mergeCell ref="Y7:AS7"/>
    <mergeCell ref="Y8:Z8"/>
    <mergeCell ref="Y9:Y27"/>
    <mergeCell ref="Y28:Y46"/>
    <mergeCell ref="Y47:AS47"/>
    <mergeCell ref="Y49:AA49"/>
    <mergeCell ref="Y72:AH72"/>
    <mergeCell ref="Y73:Y74"/>
    <mergeCell ref="Z73:AB73"/>
    <mergeCell ref="AC73:AE73"/>
    <mergeCell ref="H76:J76"/>
    <mergeCell ref="Y118:AB118"/>
    <mergeCell ref="Y119:AB119"/>
    <mergeCell ref="A153"/>
    <mergeCell ref="A158:E158"/>
    <mergeCell ref="A123:E123"/>
    <mergeCell ref="A124:E124"/>
    <mergeCell ref="A126:E126"/>
    <mergeCell ref="A127:A128"/>
    <mergeCell ref="B127:E127"/>
    <mergeCell ref="A149:E149"/>
    <mergeCell ref="Y96:AB96"/>
    <mergeCell ref="Y97:Y98"/>
    <mergeCell ref="Z97:AB97"/>
    <mergeCell ref="A1:C1"/>
    <mergeCell ref="A2:B2"/>
    <mergeCell ref="A3:A5"/>
    <mergeCell ref="A7:V7"/>
    <mergeCell ref="A8:B8"/>
    <mergeCell ref="A9:A28"/>
    <mergeCell ref="A29:A48"/>
    <mergeCell ref="A49:V49"/>
    <mergeCell ref="A150:E150"/>
    <mergeCell ref="A152:E152"/>
    <mergeCell ref="A98:J98"/>
    <mergeCell ref="A100:E100"/>
    <mergeCell ref="A101:A102"/>
    <mergeCell ref="B101:E101"/>
    <mergeCell ref="A51:C51"/>
    <mergeCell ref="A52"/>
    <mergeCell ref="A73:C73"/>
    <mergeCell ref="A75:J75"/>
    <mergeCell ref="A76:A77"/>
    <mergeCell ref="B76:D76"/>
    <mergeCell ref="E76:G7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M134"/>
  <sheetViews>
    <sheetView topLeftCell="A121" workbookViewId="0">
      <selection activeCell="G130" sqref="G130"/>
    </sheetView>
  </sheetViews>
  <sheetFormatPr defaultRowHeight="15" x14ac:dyDescent="0.25"/>
  <cols>
    <col min="1" max="1" width="19.28515625" style="133" customWidth="1"/>
    <col min="2" max="2" width="9.5703125" bestFit="1" customWidth="1"/>
    <col min="3" max="3" width="9.140625" customWidth="1"/>
    <col min="4" max="16" width="9.28515625" bestFit="1" customWidth="1"/>
    <col min="18" max="21" width="9.28515625" bestFit="1" customWidth="1"/>
    <col min="22" max="22" width="9.5703125" bestFit="1" customWidth="1"/>
    <col min="24" max="636" width="9.140625" style="129"/>
  </cols>
  <sheetData>
    <row r="1" spans="1:22" x14ac:dyDescent="0.25">
      <c r="A1" s="161" t="s">
        <v>22</v>
      </c>
      <c r="B1" s="161" t="s">
        <v>21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 t="s">
        <v>20</v>
      </c>
    </row>
    <row r="2" spans="1:22" x14ac:dyDescent="0.25">
      <c r="A2" s="16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161"/>
    </row>
    <row r="3" spans="1:22" x14ac:dyDescent="0.25">
      <c r="A3" s="103">
        <v>1</v>
      </c>
      <c r="B3" s="1">
        <v>3</v>
      </c>
      <c r="C3" s="1">
        <v>2</v>
      </c>
      <c r="D3" s="1">
        <v>4</v>
      </c>
      <c r="E3" s="1">
        <v>4</v>
      </c>
      <c r="F3" s="1">
        <v>3</v>
      </c>
      <c r="G3" s="1">
        <v>4</v>
      </c>
      <c r="H3" s="1">
        <v>3</v>
      </c>
      <c r="I3" s="1">
        <v>2</v>
      </c>
      <c r="J3" s="1">
        <v>3</v>
      </c>
      <c r="K3" s="1">
        <v>4</v>
      </c>
      <c r="L3" s="1">
        <v>4</v>
      </c>
      <c r="M3" s="1">
        <v>2</v>
      </c>
      <c r="N3" s="1">
        <v>2</v>
      </c>
      <c r="O3" s="1">
        <v>2</v>
      </c>
      <c r="P3" s="1">
        <v>2</v>
      </c>
      <c r="Q3" s="100">
        <v>3</v>
      </c>
      <c r="R3" s="1">
        <v>4</v>
      </c>
      <c r="S3" s="1">
        <v>3</v>
      </c>
      <c r="T3" s="1">
        <v>3</v>
      </c>
      <c r="U3" s="1">
        <v>3</v>
      </c>
      <c r="V3" s="1">
        <f t="shared" ref="V3:V34" si="0">SUM(A3:U3)</f>
        <v>61</v>
      </c>
    </row>
    <row r="4" spans="1:22" x14ac:dyDescent="0.25">
      <c r="A4" s="103">
        <v>2</v>
      </c>
      <c r="B4" s="1">
        <v>3</v>
      </c>
      <c r="C4" s="1">
        <v>2</v>
      </c>
      <c r="D4" s="1">
        <v>3</v>
      </c>
      <c r="E4" s="1">
        <v>3</v>
      </c>
      <c r="F4" s="1">
        <v>3</v>
      </c>
      <c r="G4" s="1">
        <v>3</v>
      </c>
      <c r="H4" s="1">
        <v>3</v>
      </c>
      <c r="I4" s="1">
        <v>3</v>
      </c>
      <c r="J4" s="1">
        <v>3</v>
      </c>
      <c r="K4" s="1">
        <v>3</v>
      </c>
      <c r="L4" s="1">
        <v>3</v>
      </c>
      <c r="M4" s="1">
        <v>2</v>
      </c>
      <c r="N4" s="1">
        <v>2</v>
      </c>
      <c r="O4" s="1">
        <v>3</v>
      </c>
      <c r="P4" s="1">
        <v>2</v>
      </c>
      <c r="Q4" s="100">
        <v>3</v>
      </c>
      <c r="R4" s="1">
        <v>3</v>
      </c>
      <c r="S4" s="1">
        <v>3</v>
      </c>
      <c r="T4" s="1">
        <v>3</v>
      </c>
      <c r="U4" s="1">
        <v>3</v>
      </c>
      <c r="V4" s="1">
        <f t="shared" si="0"/>
        <v>58</v>
      </c>
    </row>
    <row r="5" spans="1:22" x14ac:dyDescent="0.25">
      <c r="A5" s="103">
        <v>3</v>
      </c>
      <c r="B5" s="1">
        <v>2</v>
      </c>
      <c r="C5" s="1">
        <v>1</v>
      </c>
      <c r="D5" s="1">
        <v>2</v>
      </c>
      <c r="E5" s="1">
        <v>1</v>
      </c>
      <c r="F5" s="1">
        <v>1</v>
      </c>
      <c r="G5" s="1">
        <v>2</v>
      </c>
      <c r="H5" s="1">
        <v>2</v>
      </c>
      <c r="I5" s="1">
        <v>2</v>
      </c>
      <c r="J5" s="1">
        <v>1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00">
        <v>2</v>
      </c>
      <c r="R5" s="1">
        <v>2</v>
      </c>
      <c r="S5" s="1">
        <v>2</v>
      </c>
      <c r="T5" s="1">
        <v>2</v>
      </c>
      <c r="U5" s="1">
        <v>2</v>
      </c>
      <c r="V5" s="1">
        <f t="shared" si="0"/>
        <v>39</v>
      </c>
    </row>
    <row r="6" spans="1:22" x14ac:dyDescent="0.25">
      <c r="A6" s="103">
        <v>4</v>
      </c>
      <c r="B6" s="1">
        <v>1</v>
      </c>
      <c r="C6" s="1">
        <v>1</v>
      </c>
      <c r="D6" s="1">
        <v>3</v>
      </c>
      <c r="E6" s="1">
        <v>4</v>
      </c>
      <c r="F6" s="1">
        <v>3</v>
      </c>
      <c r="G6" s="1">
        <v>3</v>
      </c>
      <c r="H6" s="1">
        <v>1</v>
      </c>
      <c r="I6" s="1">
        <v>3</v>
      </c>
      <c r="J6" s="1">
        <v>1</v>
      </c>
      <c r="K6" s="1">
        <v>3</v>
      </c>
      <c r="L6" s="1">
        <v>4</v>
      </c>
      <c r="M6" s="1">
        <v>1</v>
      </c>
      <c r="N6" s="1">
        <v>3</v>
      </c>
      <c r="O6" s="1">
        <v>4</v>
      </c>
      <c r="P6" s="1">
        <v>1</v>
      </c>
      <c r="Q6" s="100">
        <v>4</v>
      </c>
      <c r="R6" s="1">
        <v>3</v>
      </c>
      <c r="S6" s="1">
        <v>3</v>
      </c>
      <c r="T6" s="1">
        <v>4</v>
      </c>
      <c r="U6" s="1">
        <v>1</v>
      </c>
      <c r="V6" s="1">
        <f t="shared" si="0"/>
        <v>55</v>
      </c>
    </row>
    <row r="7" spans="1:22" x14ac:dyDescent="0.25">
      <c r="A7" s="103">
        <v>5</v>
      </c>
      <c r="B7" s="1">
        <v>3</v>
      </c>
      <c r="C7" s="1">
        <v>2</v>
      </c>
      <c r="D7" s="1">
        <v>4</v>
      </c>
      <c r="E7" s="1">
        <v>4</v>
      </c>
      <c r="F7" s="1">
        <v>3</v>
      </c>
      <c r="G7" s="1">
        <v>3</v>
      </c>
      <c r="H7" s="1">
        <v>3</v>
      </c>
      <c r="I7" s="1">
        <v>3</v>
      </c>
      <c r="J7" s="1">
        <v>3</v>
      </c>
      <c r="K7" s="1">
        <v>3</v>
      </c>
      <c r="L7" s="1">
        <v>3</v>
      </c>
      <c r="M7" s="1">
        <v>3</v>
      </c>
      <c r="N7" s="1">
        <v>2</v>
      </c>
      <c r="O7" s="1">
        <v>3</v>
      </c>
      <c r="P7" s="1">
        <v>3</v>
      </c>
      <c r="Q7" s="100">
        <v>4</v>
      </c>
      <c r="R7" s="1">
        <v>3</v>
      </c>
      <c r="S7" s="1">
        <v>3</v>
      </c>
      <c r="T7" s="1">
        <v>3</v>
      </c>
      <c r="U7" s="1">
        <v>3</v>
      </c>
      <c r="V7" s="1">
        <f t="shared" si="0"/>
        <v>66</v>
      </c>
    </row>
    <row r="8" spans="1:22" x14ac:dyDescent="0.25">
      <c r="A8" s="103">
        <v>6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N8" s="1">
        <v>3</v>
      </c>
      <c r="O8" s="1">
        <v>3</v>
      </c>
      <c r="P8" s="1">
        <v>3</v>
      </c>
      <c r="Q8" s="100">
        <v>3</v>
      </c>
      <c r="R8" s="1">
        <v>3</v>
      </c>
      <c r="S8" s="1">
        <v>3</v>
      </c>
      <c r="T8" s="1">
        <v>3</v>
      </c>
      <c r="U8" s="1">
        <v>3</v>
      </c>
      <c r="V8" s="1">
        <f t="shared" si="0"/>
        <v>66</v>
      </c>
    </row>
    <row r="9" spans="1:22" x14ac:dyDescent="0.25">
      <c r="A9" s="103">
        <v>7</v>
      </c>
      <c r="B9" s="1">
        <v>2</v>
      </c>
      <c r="C9" s="1">
        <v>2</v>
      </c>
      <c r="D9" s="1">
        <v>3</v>
      </c>
      <c r="E9" s="1">
        <v>4</v>
      </c>
      <c r="F9" s="1">
        <v>4</v>
      </c>
      <c r="G9" s="1">
        <v>3</v>
      </c>
      <c r="H9" s="1">
        <v>3</v>
      </c>
      <c r="I9" s="1">
        <v>3</v>
      </c>
      <c r="J9" s="1">
        <v>3</v>
      </c>
      <c r="K9" s="1">
        <v>2</v>
      </c>
      <c r="L9" s="1">
        <v>3</v>
      </c>
      <c r="M9" s="1">
        <v>1</v>
      </c>
      <c r="N9" s="1">
        <v>1</v>
      </c>
      <c r="O9" s="1">
        <v>2</v>
      </c>
      <c r="P9" s="1">
        <v>2</v>
      </c>
      <c r="Q9" s="100">
        <v>3</v>
      </c>
      <c r="R9" s="1">
        <v>3</v>
      </c>
      <c r="S9" s="1">
        <v>3</v>
      </c>
      <c r="T9" s="1">
        <v>3</v>
      </c>
      <c r="U9" s="1">
        <v>3</v>
      </c>
      <c r="V9" s="1">
        <f t="shared" si="0"/>
        <v>60</v>
      </c>
    </row>
    <row r="10" spans="1:22" x14ac:dyDescent="0.25">
      <c r="A10" s="103">
        <v>8</v>
      </c>
      <c r="B10" s="1">
        <v>2</v>
      </c>
      <c r="C10" s="1">
        <v>2</v>
      </c>
      <c r="D10" s="1">
        <v>3</v>
      </c>
      <c r="E10" s="1">
        <v>3</v>
      </c>
      <c r="F10" s="1">
        <v>3</v>
      </c>
      <c r="G10" s="1">
        <v>3</v>
      </c>
      <c r="H10" s="1">
        <v>1</v>
      </c>
      <c r="I10" s="1">
        <v>2</v>
      </c>
      <c r="J10" s="1">
        <v>1</v>
      </c>
      <c r="K10" s="1">
        <v>3</v>
      </c>
      <c r="L10" s="1">
        <v>3</v>
      </c>
      <c r="M10" s="1">
        <v>2</v>
      </c>
      <c r="N10" s="1">
        <v>1</v>
      </c>
      <c r="O10" s="1">
        <v>1</v>
      </c>
      <c r="P10" s="1">
        <v>3</v>
      </c>
      <c r="Q10" s="100">
        <v>3</v>
      </c>
      <c r="R10" s="1">
        <v>3</v>
      </c>
      <c r="S10" s="1">
        <v>3</v>
      </c>
      <c r="T10" s="1">
        <v>3</v>
      </c>
      <c r="U10" s="1">
        <v>2</v>
      </c>
      <c r="V10" s="1">
        <f t="shared" si="0"/>
        <v>55</v>
      </c>
    </row>
    <row r="11" spans="1:22" x14ac:dyDescent="0.25">
      <c r="A11" s="103">
        <v>9</v>
      </c>
      <c r="B11" s="1">
        <v>2</v>
      </c>
      <c r="C11" s="1">
        <v>1</v>
      </c>
      <c r="D11" s="1">
        <v>3</v>
      </c>
      <c r="E11" s="1">
        <v>4</v>
      </c>
      <c r="F11" s="1">
        <v>2</v>
      </c>
      <c r="G11" s="1">
        <v>4</v>
      </c>
      <c r="H11" s="1">
        <v>4</v>
      </c>
      <c r="I11" s="1">
        <v>3</v>
      </c>
      <c r="J11" s="1">
        <v>4</v>
      </c>
      <c r="K11" s="1">
        <v>3</v>
      </c>
      <c r="L11" s="1">
        <v>4</v>
      </c>
      <c r="M11" s="1">
        <v>4</v>
      </c>
      <c r="N11" s="1">
        <v>2</v>
      </c>
      <c r="O11" s="1">
        <v>3</v>
      </c>
      <c r="P11" s="1">
        <v>3</v>
      </c>
      <c r="Q11" s="100">
        <v>3</v>
      </c>
      <c r="R11" s="1">
        <v>4</v>
      </c>
      <c r="S11" s="1">
        <v>4</v>
      </c>
      <c r="T11" s="1">
        <v>3</v>
      </c>
      <c r="U11" s="1">
        <v>3</v>
      </c>
      <c r="V11" s="1">
        <f t="shared" si="0"/>
        <v>72</v>
      </c>
    </row>
    <row r="12" spans="1:22" x14ac:dyDescent="0.25">
      <c r="A12" s="103">
        <v>10</v>
      </c>
      <c r="B12" s="1">
        <v>2</v>
      </c>
      <c r="C12" s="1">
        <v>2</v>
      </c>
      <c r="D12" s="1">
        <v>3</v>
      </c>
      <c r="E12" s="1">
        <v>3</v>
      </c>
      <c r="F12" s="1">
        <v>2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  <c r="L12" s="1">
        <v>3</v>
      </c>
      <c r="M12" s="1">
        <v>3</v>
      </c>
      <c r="N12" s="1">
        <v>3</v>
      </c>
      <c r="O12" s="1">
        <v>3</v>
      </c>
      <c r="P12" s="1">
        <v>3</v>
      </c>
      <c r="Q12" s="100">
        <v>3</v>
      </c>
      <c r="R12" s="1">
        <v>3</v>
      </c>
      <c r="S12" s="1">
        <v>3</v>
      </c>
      <c r="T12" s="1">
        <v>3</v>
      </c>
      <c r="U12" s="1">
        <v>3</v>
      </c>
      <c r="V12" s="1">
        <f t="shared" si="0"/>
        <v>67</v>
      </c>
    </row>
    <row r="13" spans="1:22" ht="15" customHeight="1" x14ac:dyDescent="0.25">
      <c r="A13" s="103">
        <v>11</v>
      </c>
      <c r="B13" s="1">
        <v>1</v>
      </c>
      <c r="C13" s="1">
        <v>1</v>
      </c>
      <c r="D13" s="1">
        <v>2</v>
      </c>
      <c r="E13" s="1">
        <v>3</v>
      </c>
      <c r="F13" s="1">
        <v>1</v>
      </c>
      <c r="G13" s="1">
        <v>3</v>
      </c>
      <c r="H13" s="1">
        <v>3</v>
      </c>
      <c r="I13" s="1">
        <v>2</v>
      </c>
      <c r="J13" s="1">
        <v>2</v>
      </c>
      <c r="K13" s="1">
        <v>2</v>
      </c>
      <c r="L13" s="1">
        <v>3</v>
      </c>
      <c r="M13" s="1">
        <v>2</v>
      </c>
      <c r="N13" s="1">
        <v>1</v>
      </c>
      <c r="O13" s="1">
        <v>2</v>
      </c>
      <c r="P13" s="1">
        <v>2</v>
      </c>
      <c r="Q13" s="100">
        <v>3</v>
      </c>
      <c r="R13" s="1">
        <v>2</v>
      </c>
      <c r="S13" s="1">
        <v>3</v>
      </c>
      <c r="T13" s="1">
        <v>3</v>
      </c>
      <c r="U13" s="1">
        <v>2</v>
      </c>
      <c r="V13" s="1">
        <f t="shared" si="0"/>
        <v>54</v>
      </c>
    </row>
    <row r="14" spans="1:22" ht="15.75" customHeight="1" x14ac:dyDescent="0.25">
      <c r="A14" s="103">
        <v>12</v>
      </c>
      <c r="B14" s="1">
        <v>1</v>
      </c>
      <c r="C14" s="1">
        <v>1</v>
      </c>
      <c r="D14" s="1">
        <v>2</v>
      </c>
      <c r="E14" s="1">
        <v>1</v>
      </c>
      <c r="F14" s="1">
        <v>1</v>
      </c>
      <c r="G14" s="1">
        <v>1</v>
      </c>
      <c r="H14" s="1">
        <v>1</v>
      </c>
      <c r="I14" s="1">
        <v>2</v>
      </c>
      <c r="J14" s="1">
        <v>1</v>
      </c>
      <c r="K14" s="1">
        <v>2</v>
      </c>
      <c r="L14" s="1">
        <v>2</v>
      </c>
      <c r="M14" s="1">
        <v>1</v>
      </c>
      <c r="N14" s="1">
        <v>1</v>
      </c>
      <c r="O14" s="1">
        <v>1</v>
      </c>
      <c r="P14" s="1">
        <v>1</v>
      </c>
      <c r="Q14" s="100">
        <v>2</v>
      </c>
      <c r="R14" s="1">
        <v>1</v>
      </c>
      <c r="S14" s="1">
        <v>1</v>
      </c>
      <c r="T14" s="1">
        <v>2</v>
      </c>
      <c r="U14" s="1">
        <v>1</v>
      </c>
      <c r="V14" s="1">
        <f t="shared" si="0"/>
        <v>38</v>
      </c>
    </row>
    <row r="15" spans="1:22" x14ac:dyDescent="0.25">
      <c r="A15" s="103">
        <v>13</v>
      </c>
      <c r="B15" s="1">
        <v>3</v>
      </c>
      <c r="C15" s="1">
        <v>1</v>
      </c>
      <c r="D15" s="1">
        <v>3</v>
      </c>
      <c r="E15" s="1">
        <v>3</v>
      </c>
      <c r="F15" s="1">
        <v>2</v>
      </c>
      <c r="G15" s="1">
        <v>3</v>
      </c>
      <c r="H15" s="1">
        <v>3</v>
      </c>
      <c r="I15" s="1">
        <v>3</v>
      </c>
      <c r="J15" s="1">
        <v>3</v>
      </c>
      <c r="K15" s="1">
        <v>3</v>
      </c>
      <c r="L15" s="1">
        <v>3</v>
      </c>
      <c r="M15" s="1">
        <v>3</v>
      </c>
      <c r="N15" s="1">
        <v>2</v>
      </c>
      <c r="O15" s="1">
        <v>3</v>
      </c>
      <c r="P15" s="1">
        <v>3</v>
      </c>
      <c r="Q15" s="100">
        <v>3</v>
      </c>
      <c r="R15" s="1">
        <v>2</v>
      </c>
      <c r="S15" s="1">
        <v>3</v>
      </c>
      <c r="T15" s="1">
        <v>3</v>
      </c>
      <c r="U15" s="1">
        <v>2</v>
      </c>
      <c r="V15" s="1">
        <f t="shared" si="0"/>
        <v>67</v>
      </c>
    </row>
    <row r="16" spans="1:22" x14ac:dyDescent="0.25">
      <c r="A16" s="103">
        <v>14</v>
      </c>
      <c r="B16" s="1">
        <v>1</v>
      </c>
      <c r="C16" s="1">
        <v>1</v>
      </c>
      <c r="D16" s="1">
        <v>1</v>
      </c>
      <c r="E16" s="1">
        <v>3</v>
      </c>
      <c r="F16" s="1">
        <v>1</v>
      </c>
      <c r="G16" s="1">
        <v>1</v>
      </c>
      <c r="H16" s="1">
        <v>1</v>
      </c>
      <c r="I16" s="1">
        <v>1</v>
      </c>
      <c r="J16" s="1">
        <v>1</v>
      </c>
      <c r="K16" s="1">
        <v>1</v>
      </c>
      <c r="L16" s="1">
        <v>3</v>
      </c>
      <c r="M16" s="1">
        <v>1</v>
      </c>
      <c r="N16" s="1">
        <v>1</v>
      </c>
      <c r="O16" s="1">
        <v>1</v>
      </c>
      <c r="P16" s="1">
        <v>1</v>
      </c>
      <c r="Q16" s="100">
        <v>4</v>
      </c>
      <c r="R16" s="1">
        <v>1</v>
      </c>
      <c r="S16" s="1">
        <v>1</v>
      </c>
      <c r="T16" s="1">
        <v>2</v>
      </c>
      <c r="U16" s="1">
        <v>3</v>
      </c>
      <c r="V16" s="1">
        <f t="shared" si="0"/>
        <v>44</v>
      </c>
    </row>
    <row r="17" spans="1:22" x14ac:dyDescent="0.25">
      <c r="A17" s="103">
        <v>15</v>
      </c>
      <c r="B17" s="1">
        <v>1</v>
      </c>
      <c r="C17" s="1">
        <v>1</v>
      </c>
      <c r="D17" s="1">
        <v>2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1</v>
      </c>
      <c r="L17" s="1">
        <v>3</v>
      </c>
      <c r="M17" s="1">
        <v>1</v>
      </c>
      <c r="N17" s="1">
        <v>1</v>
      </c>
      <c r="O17" s="1">
        <v>4</v>
      </c>
      <c r="P17" s="1">
        <v>4</v>
      </c>
      <c r="Q17" s="100">
        <v>4</v>
      </c>
      <c r="R17" s="1">
        <v>1</v>
      </c>
      <c r="S17" s="1">
        <v>1</v>
      </c>
      <c r="T17" s="1">
        <v>3</v>
      </c>
      <c r="U17" s="1">
        <v>1</v>
      </c>
      <c r="V17" s="1">
        <f t="shared" si="0"/>
        <v>49</v>
      </c>
    </row>
    <row r="18" spans="1:22" x14ac:dyDescent="0.25">
      <c r="A18" s="103">
        <v>16</v>
      </c>
      <c r="B18" s="1">
        <v>3</v>
      </c>
      <c r="C18" s="1">
        <v>2</v>
      </c>
      <c r="D18" s="1">
        <v>4</v>
      </c>
      <c r="E18" s="1">
        <v>4</v>
      </c>
      <c r="F18" s="1">
        <v>2</v>
      </c>
      <c r="G18" s="1">
        <v>4</v>
      </c>
      <c r="H18" s="1">
        <v>2</v>
      </c>
      <c r="I18" s="1">
        <v>4</v>
      </c>
      <c r="J18" s="1">
        <v>3</v>
      </c>
      <c r="K18" s="1">
        <v>3</v>
      </c>
      <c r="L18" s="1">
        <v>4</v>
      </c>
      <c r="M18" s="1">
        <v>2</v>
      </c>
      <c r="N18" s="1">
        <v>2</v>
      </c>
      <c r="O18" s="1">
        <v>3</v>
      </c>
      <c r="P18" s="1">
        <v>2</v>
      </c>
      <c r="Q18" s="100">
        <v>3</v>
      </c>
      <c r="R18" s="1">
        <v>3</v>
      </c>
      <c r="S18" s="1">
        <v>4</v>
      </c>
      <c r="T18" s="1">
        <v>4</v>
      </c>
      <c r="U18" s="1">
        <v>4</v>
      </c>
      <c r="V18" s="1">
        <f t="shared" si="0"/>
        <v>78</v>
      </c>
    </row>
    <row r="19" spans="1:22" ht="15" customHeight="1" x14ac:dyDescent="0.25">
      <c r="A19" s="103">
        <v>17</v>
      </c>
      <c r="B19" s="1">
        <v>2</v>
      </c>
      <c r="C19" s="1">
        <v>3</v>
      </c>
      <c r="D19" s="1">
        <v>2</v>
      </c>
      <c r="E19" s="1">
        <v>4</v>
      </c>
      <c r="F19" s="1">
        <v>2</v>
      </c>
      <c r="G19" s="1">
        <v>4</v>
      </c>
      <c r="H19" s="1">
        <v>1</v>
      </c>
      <c r="I19" s="1">
        <v>2</v>
      </c>
      <c r="J19" s="1">
        <v>4</v>
      </c>
      <c r="K19" s="1">
        <v>3</v>
      </c>
      <c r="L19" s="1">
        <v>4</v>
      </c>
      <c r="M19" s="1">
        <v>3</v>
      </c>
      <c r="N19" s="1">
        <v>2</v>
      </c>
      <c r="O19" s="1">
        <v>2</v>
      </c>
      <c r="P19" s="1">
        <v>2</v>
      </c>
      <c r="Q19" s="100">
        <v>4</v>
      </c>
      <c r="R19" s="1">
        <v>1</v>
      </c>
      <c r="S19" s="1">
        <v>2</v>
      </c>
      <c r="T19" s="1">
        <v>2</v>
      </c>
      <c r="U19" s="1">
        <v>4</v>
      </c>
      <c r="V19" s="1">
        <f t="shared" si="0"/>
        <v>70</v>
      </c>
    </row>
    <row r="20" spans="1:22" ht="15.75" customHeight="1" x14ac:dyDescent="0.25">
      <c r="A20" s="103">
        <v>18</v>
      </c>
      <c r="B20" s="1">
        <v>2</v>
      </c>
      <c r="C20" s="1">
        <v>2</v>
      </c>
      <c r="D20" s="1">
        <v>3</v>
      </c>
      <c r="E20" s="1">
        <v>3</v>
      </c>
      <c r="F20" s="1">
        <v>2</v>
      </c>
      <c r="G20" s="1">
        <v>3</v>
      </c>
      <c r="H20" s="1">
        <v>3</v>
      </c>
      <c r="I20" s="1">
        <v>2</v>
      </c>
      <c r="J20" s="1">
        <v>2</v>
      </c>
      <c r="K20" s="1">
        <v>3</v>
      </c>
      <c r="L20" s="1">
        <v>3</v>
      </c>
      <c r="M20" s="1">
        <v>3</v>
      </c>
      <c r="N20" s="1">
        <v>2</v>
      </c>
      <c r="O20" s="1">
        <v>3</v>
      </c>
      <c r="P20" s="1">
        <v>2</v>
      </c>
      <c r="Q20" s="100">
        <v>3</v>
      </c>
      <c r="R20" s="1">
        <v>3</v>
      </c>
      <c r="S20" s="1">
        <v>3</v>
      </c>
      <c r="T20" s="1">
        <v>3</v>
      </c>
      <c r="U20" s="1">
        <v>3</v>
      </c>
      <c r="V20" s="1">
        <f t="shared" si="0"/>
        <v>71</v>
      </c>
    </row>
    <row r="21" spans="1:22" x14ac:dyDescent="0.25">
      <c r="A21" s="103">
        <v>19</v>
      </c>
      <c r="B21" s="1">
        <v>3</v>
      </c>
      <c r="C21" s="1">
        <v>2</v>
      </c>
      <c r="D21" s="1">
        <v>3</v>
      </c>
      <c r="E21" s="1">
        <v>4</v>
      </c>
      <c r="F21" s="1">
        <v>2</v>
      </c>
      <c r="G21" s="1">
        <v>3</v>
      </c>
      <c r="H21" s="1">
        <v>2</v>
      </c>
      <c r="I21" s="1">
        <v>2</v>
      </c>
      <c r="J21" s="1">
        <v>2</v>
      </c>
      <c r="K21" s="1">
        <v>2</v>
      </c>
      <c r="L21" s="1">
        <v>4</v>
      </c>
      <c r="M21" s="1">
        <v>1</v>
      </c>
      <c r="N21" s="1">
        <v>2</v>
      </c>
      <c r="O21" s="1">
        <v>2</v>
      </c>
      <c r="P21" s="1">
        <v>2</v>
      </c>
      <c r="Q21" s="100">
        <v>3</v>
      </c>
      <c r="R21" s="1">
        <v>3</v>
      </c>
      <c r="S21" s="1">
        <v>3</v>
      </c>
      <c r="T21" s="1">
        <v>3</v>
      </c>
      <c r="U21" s="1">
        <v>3</v>
      </c>
      <c r="V21" s="1">
        <f t="shared" si="0"/>
        <v>70</v>
      </c>
    </row>
    <row r="22" spans="1:22" x14ac:dyDescent="0.25">
      <c r="A22" s="103">
        <v>20</v>
      </c>
      <c r="B22" s="1">
        <v>3</v>
      </c>
      <c r="C22" s="1">
        <v>2</v>
      </c>
      <c r="D22" s="1">
        <v>3</v>
      </c>
      <c r="E22" s="1">
        <v>3</v>
      </c>
      <c r="F22" s="1">
        <v>2</v>
      </c>
      <c r="G22" s="1">
        <v>3</v>
      </c>
      <c r="H22" s="1">
        <v>2</v>
      </c>
      <c r="I22" s="1">
        <v>4</v>
      </c>
      <c r="J22" s="1">
        <v>4</v>
      </c>
      <c r="K22" s="1">
        <v>4</v>
      </c>
      <c r="L22" s="1">
        <v>4</v>
      </c>
      <c r="M22" s="1">
        <v>2</v>
      </c>
      <c r="N22" s="1">
        <v>3</v>
      </c>
      <c r="O22" s="1">
        <v>2</v>
      </c>
      <c r="P22" s="1">
        <v>3</v>
      </c>
      <c r="Q22" s="100">
        <v>3</v>
      </c>
      <c r="R22" s="1">
        <v>3</v>
      </c>
      <c r="S22" s="1">
        <v>3</v>
      </c>
      <c r="T22" s="1">
        <v>3</v>
      </c>
      <c r="U22" s="1">
        <v>2</v>
      </c>
      <c r="V22" s="1">
        <f t="shared" si="0"/>
        <v>78</v>
      </c>
    </row>
    <row r="23" spans="1:22" x14ac:dyDescent="0.25">
      <c r="A23" s="103">
        <v>21</v>
      </c>
      <c r="B23" s="1">
        <v>2</v>
      </c>
      <c r="C23" s="1">
        <v>2</v>
      </c>
      <c r="D23" s="1">
        <v>3</v>
      </c>
      <c r="E23" s="1">
        <v>3</v>
      </c>
      <c r="F23" s="1">
        <v>2</v>
      </c>
      <c r="G23" s="1">
        <v>3</v>
      </c>
      <c r="H23" s="1">
        <v>2</v>
      </c>
      <c r="I23" s="1">
        <v>2</v>
      </c>
      <c r="J23" s="1">
        <v>2</v>
      </c>
      <c r="K23" s="1">
        <v>3</v>
      </c>
      <c r="L23" s="1">
        <v>3</v>
      </c>
      <c r="M23" s="1">
        <v>1</v>
      </c>
      <c r="N23" s="1">
        <v>1</v>
      </c>
      <c r="O23" s="1">
        <v>2</v>
      </c>
      <c r="P23" s="1">
        <v>2</v>
      </c>
      <c r="Q23" s="100">
        <v>3</v>
      </c>
      <c r="R23" s="1">
        <v>2</v>
      </c>
      <c r="S23" s="1">
        <v>3</v>
      </c>
      <c r="T23" s="1">
        <v>2</v>
      </c>
      <c r="U23" s="1">
        <v>3</v>
      </c>
      <c r="V23" s="1">
        <f t="shared" si="0"/>
        <v>67</v>
      </c>
    </row>
    <row r="24" spans="1:22" x14ac:dyDescent="0.25">
      <c r="A24" s="103">
        <v>22</v>
      </c>
      <c r="B24" s="1">
        <v>2</v>
      </c>
      <c r="C24" s="1">
        <v>1</v>
      </c>
      <c r="D24" s="1">
        <v>2</v>
      </c>
      <c r="E24" s="1">
        <v>3</v>
      </c>
      <c r="F24" s="1">
        <v>3</v>
      </c>
      <c r="G24" s="1">
        <v>3</v>
      </c>
      <c r="H24" s="1">
        <v>3</v>
      </c>
      <c r="I24" s="1">
        <v>4</v>
      </c>
      <c r="J24" s="1">
        <v>3</v>
      </c>
      <c r="K24" s="1">
        <v>3</v>
      </c>
      <c r="L24" s="1">
        <v>4</v>
      </c>
      <c r="M24" s="1">
        <v>2</v>
      </c>
      <c r="N24" s="1">
        <v>2</v>
      </c>
      <c r="O24" s="1">
        <v>3</v>
      </c>
      <c r="P24" s="1">
        <v>2</v>
      </c>
      <c r="Q24" s="100">
        <v>4</v>
      </c>
      <c r="R24" s="1">
        <v>3</v>
      </c>
      <c r="S24" s="1">
        <v>3</v>
      </c>
      <c r="T24" s="1">
        <v>4</v>
      </c>
      <c r="U24" s="1">
        <v>3</v>
      </c>
      <c r="V24" s="1">
        <f t="shared" si="0"/>
        <v>79</v>
      </c>
    </row>
    <row r="25" spans="1:22" x14ac:dyDescent="0.25">
      <c r="A25" s="103">
        <v>23</v>
      </c>
      <c r="B25" s="1">
        <v>3</v>
      </c>
      <c r="C25" s="1">
        <v>3</v>
      </c>
      <c r="D25" s="1">
        <v>3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1">
        <v>3</v>
      </c>
      <c r="K25" s="1">
        <v>3</v>
      </c>
      <c r="L25" s="1">
        <v>3</v>
      </c>
      <c r="M25" s="1">
        <v>3</v>
      </c>
      <c r="N25" s="1">
        <v>3</v>
      </c>
      <c r="O25" s="1">
        <v>3</v>
      </c>
      <c r="P25" s="1">
        <v>3</v>
      </c>
      <c r="Q25" s="100">
        <v>3</v>
      </c>
      <c r="R25" s="1">
        <v>3</v>
      </c>
      <c r="S25" s="1">
        <v>3</v>
      </c>
      <c r="T25" s="1">
        <v>3</v>
      </c>
      <c r="U25" s="1">
        <v>3</v>
      </c>
      <c r="V25" s="1">
        <f t="shared" si="0"/>
        <v>83</v>
      </c>
    </row>
    <row r="26" spans="1:22" x14ac:dyDescent="0.25">
      <c r="A26" s="103">
        <v>24</v>
      </c>
      <c r="B26" s="1">
        <v>1</v>
      </c>
      <c r="C26" s="1">
        <v>1</v>
      </c>
      <c r="D26" s="1">
        <v>2</v>
      </c>
      <c r="E26" s="1">
        <v>3</v>
      </c>
      <c r="F26" s="1">
        <v>1</v>
      </c>
      <c r="G26" s="1">
        <v>2</v>
      </c>
      <c r="H26" s="1">
        <v>1</v>
      </c>
      <c r="I26" s="1">
        <v>1</v>
      </c>
      <c r="J26" s="1">
        <v>1</v>
      </c>
      <c r="K26" s="1">
        <v>2</v>
      </c>
      <c r="L26" s="1">
        <v>3</v>
      </c>
      <c r="M26" s="1">
        <v>1</v>
      </c>
      <c r="N26" s="1">
        <v>1</v>
      </c>
      <c r="O26" s="1">
        <v>1</v>
      </c>
      <c r="P26" s="1">
        <v>1</v>
      </c>
      <c r="Q26" s="100">
        <v>1</v>
      </c>
      <c r="R26" s="1">
        <v>1</v>
      </c>
      <c r="S26" s="1">
        <v>1</v>
      </c>
      <c r="T26" s="1">
        <v>3</v>
      </c>
      <c r="U26" s="1">
        <v>1</v>
      </c>
      <c r="V26" s="1">
        <f t="shared" si="0"/>
        <v>53</v>
      </c>
    </row>
    <row r="27" spans="1:22" x14ac:dyDescent="0.25">
      <c r="A27" s="103">
        <v>25</v>
      </c>
      <c r="B27" s="1">
        <v>2</v>
      </c>
      <c r="C27" s="1">
        <v>2</v>
      </c>
      <c r="D27" s="1">
        <v>3</v>
      </c>
      <c r="E27" s="1">
        <v>3</v>
      </c>
      <c r="F27" s="1">
        <v>2</v>
      </c>
      <c r="G27" s="1">
        <v>3</v>
      </c>
      <c r="H27" s="1">
        <v>2</v>
      </c>
      <c r="I27" s="1">
        <v>3</v>
      </c>
      <c r="J27" s="1">
        <v>2</v>
      </c>
      <c r="K27" s="1">
        <v>3</v>
      </c>
      <c r="L27" s="1">
        <v>3</v>
      </c>
      <c r="M27" s="1">
        <v>2</v>
      </c>
      <c r="N27" s="1">
        <v>2</v>
      </c>
      <c r="O27" s="1">
        <v>2</v>
      </c>
      <c r="P27" s="1">
        <v>2</v>
      </c>
      <c r="Q27" s="100">
        <v>2</v>
      </c>
      <c r="R27" s="1">
        <v>2</v>
      </c>
      <c r="S27" s="1">
        <v>3</v>
      </c>
      <c r="T27" s="1">
        <v>2</v>
      </c>
      <c r="U27" s="1">
        <v>3</v>
      </c>
      <c r="V27" s="1">
        <f t="shared" si="0"/>
        <v>73</v>
      </c>
    </row>
    <row r="28" spans="1:22" x14ac:dyDescent="0.25">
      <c r="A28" s="103">
        <v>26</v>
      </c>
      <c r="B28" s="1">
        <v>3</v>
      </c>
      <c r="C28" s="1">
        <v>2</v>
      </c>
      <c r="D28" s="1">
        <v>3</v>
      </c>
      <c r="E28" s="1">
        <v>4</v>
      </c>
      <c r="F28" s="1">
        <v>3</v>
      </c>
      <c r="G28" s="1">
        <v>4</v>
      </c>
      <c r="H28" s="1">
        <v>3</v>
      </c>
      <c r="I28" s="1">
        <v>3</v>
      </c>
      <c r="J28" s="1">
        <v>3</v>
      </c>
      <c r="K28" s="1">
        <v>3</v>
      </c>
      <c r="L28" s="1">
        <v>4</v>
      </c>
      <c r="M28" s="1">
        <v>2</v>
      </c>
      <c r="N28" s="1">
        <v>2</v>
      </c>
      <c r="O28" s="1">
        <v>3</v>
      </c>
      <c r="P28" s="1">
        <v>3</v>
      </c>
      <c r="Q28" s="100">
        <v>3</v>
      </c>
      <c r="R28" s="1">
        <v>3</v>
      </c>
      <c r="S28" s="1">
        <v>3</v>
      </c>
      <c r="T28" s="1">
        <v>3</v>
      </c>
      <c r="U28" s="1">
        <v>3</v>
      </c>
      <c r="V28" s="1">
        <f t="shared" si="0"/>
        <v>86</v>
      </c>
    </row>
    <row r="29" spans="1:22" x14ac:dyDescent="0.25">
      <c r="A29" s="103">
        <v>27</v>
      </c>
      <c r="B29" s="1">
        <v>2</v>
      </c>
      <c r="C29" s="1">
        <v>2</v>
      </c>
      <c r="D29" s="1">
        <v>2</v>
      </c>
      <c r="E29" s="1">
        <v>3</v>
      </c>
      <c r="F29" s="1">
        <v>2</v>
      </c>
      <c r="G29" s="1">
        <v>3</v>
      </c>
      <c r="H29" s="1">
        <v>3</v>
      </c>
      <c r="I29" s="1">
        <v>3</v>
      </c>
      <c r="J29" s="1">
        <v>3</v>
      </c>
      <c r="K29" s="1">
        <v>2</v>
      </c>
      <c r="L29" s="1">
        <v>3</v>
      </c>
      <c r="M29" s="1">
        <v>2</v>
      </c>
      <c r="N29" s="1">
        <v>2</v>
      </c>
      <c r="O29" s="1">
        <v>2</v>
      </c>
      <c r="P29" s="1">
        <v>2</v>
      </c>
      <c r="Q29" s="100">
        <v>3</v>
      </c>
      <c r="R29" s="1">
        <v>3</v>
      </c>
      <c r="S29" s="1">
        <v>3</v>
      </c>
      <c r="T29" s="1">
        <v>2</v>
      </c>
      <c r="U29" s="1">
        <v>3</v>
      </c>
      <c r="V29" s="1">
        <f t="shared" si="0"/>
        <v>77</v>
      </c>
    </row>
    <row r="30" spans="1:22" x14ac:dyDescent="0.25">
      <c r="A30" s="103">
        <v>28</v>
      </c>
      <c r="B30" s="1">
        <v>3</v>
      </c>
      <c r="C30" s="1">
        <v>2</v>
      </c>
      <c r="D30" s="1">
        <v>4</v>
      </c>
      <c r="E30" s="1">
        <v>3</v>
      </c>
      <c r="F30" s="1">
        <v>2</v>
      </c>
      <c r="G30" s="1">
        <v>3</v>
      </c>
      <c r="H30" s="1">
        <v>3</v>
      </c>
      <c r="I30" s="1">
        <v>3</v>
      </c>
      <c r="J30" s="1">
        <v>3</v>
      </c>
      <c r="K30" s="1">
        <v>3</v>
      </c>
      <c r="L30" s="1">
        <v>3</v>
      </c>
      <c r="M30" s="1">
        <v>3</v>
      </c>
      <c r="N30" s="1">
        <v>2</v>
      </c>
      <c r="O30" s="1">
        <v>2</v>
      </c>
      <c r="P30" s="1">
        <v>2</v>
      </c>
      <c r="Q30" s="100">
        <v>3</v>
      </c>
      <c r="R30" s="1">
        <v>3</v>
      </c>
      <c r="S30" s="1">
        <v>3</v>
      </c>
      <c r="T30" s="1">
        <v>3</v>
      </c>
      <c r="U30" s="1">
        <v>2</v>
      </c>
      <c r="V30" s="1">
        <f t="shared" si="0"/>
        <v>83</v>
      </c>
    </row>
    <row r="31" spans="1:22" x14ac:dyDescent="0.25">
      <c r="A31" s="103">
        <v>29</v>
      </c>
      <c r="B31" s="1">
        <v>2</v>
      </c>
      <c r="C31" s="1">
        <v>2</v>
      </c>
      <c r="D31" s="1">
        <v>3</v>
      </c>
      <c r="E31" s="1">
        <v>4</v>
      </c>
      <c r="F31" s="1">
        <v>3</v>
      </c>
      <c r="G31" s="1">
        <v>3</v>
      </c>
      <c r="H31" s="1">
        <v>2</v>
      </c>
      <c r="I31" s="1">
        <v>1</v>
      </c>
      <c r="J31" s="1">
        <v>3</v>
      </c>
      <c r="K31" s="1">
        <v>3</v>
      </c>
      <c r="L31" s="1">
        <v>3</v>
      </c>
      <c r="M31" s="1">
        <v>2</v>
      </c>
      <c r="N31" s="1">
        <v>2</v>
      </c>
      <c r="O31" s="1">
        <v>2</v>
      </c>
      <c r="P31" s="1">
        <v>2</v>
      </c>
      <c r="Q31" s="100">
        <v>3</v>
      </c>
      <c r="R31" s="1">
        <v>3</v>
      </c>
      <c r="S31" s="1">
        <v>3</v>
      </c>
      <c r="T31" s="1">
        <v>1</v>
      </c>
      <c r="U31" s="1">
        <v>3</v>
      </c>
      <c r="V31" s="1">
        <f t="shared" si="0"/>
        <v>79</v>
      </c>
    </row>
    <row r="32" spans="1:22" x14ac:dyDescent="0.25">
      <c r="A32" s="103">
        <v>30</v>
      </c>
      <c r="B32" s="1">
        <v>3</v>
      </c>
      <c r="C32" s="1">
        <v>2</v>
      </c>
      <c r="D32" s="1">
        <v>3</v>
      </c>
      <c r="E32" s="1">
        <v>3</v>
      </c>
      <c r="F32" s="1">
        <v>2</v>
      </c>
      <c r="G32" s="1">
        <v>3</v>
      </c>
      <c r="H32" s="1">
        <v>4</v>
      </c>
      <c r="I32" s="1">
        <v>2</v>
      </c>
      <c r="J32" s="1">
        <v>2</v>
      </c>
      <c r="K32" s="1">
        <v>2</v>
      </c>
      <c r="L32" s="1">
        <v>4</v>
      </c>
      <c r="M32" s="1">
        <v>3</v>
      </c>
      <c r="N32" s="1">
        <v>3</v>
      </c>
      <c r="O32" s="1">
        <v>3</v>
      </c>
      <c r="P32" s="1">
        <v>3</v>
      </c>
      <c r="Q32" s="100">
        <v>3</v>
      </c>
      <c r="R32" s="1">
        <v>3</v>
      </c>
      <c r="S32" s="1">
        <v>3</v>
      </c>
      <c r="T32" s="1">
        <v>3</v>
      </c>
      <c r="U32" s="1">
        <v>3</v>
      </c>
      <c r="V32" s="1">
        <f t="shared" si="0"/>
        <v>87</v>
      </c>
    </row>
    <row r="33" spans="1:22" x14ac:dyDescent="0.25">
      <c r="A33" s="103">
        <v>31</v>
      </c>
      <c r="B33" s="1">
        <v>2</v>
      </c>
      <c r="C33" s="1">
        <v>2</v>
      </c>
      <c r="D33" s="1">
        <v>3</v>
      </c>
      <c r="E33" s="1">
        <v>3</v>
      </c>
      <c r="F33" s="1">
        <v>2</v>
      </c>
      <c r="G33" s="1">
        <v>4</v>
      </c>
      <c r="H33" s="1">
        <v>4</v>
      </c>
      <c r="I33" s="1">
        <v>2</v>
      </c>
      <c r="J33" s="1">
        <v>2</v>
      </c>
      <c r="K33" s="1">
        <v>3</v>
      </c>
      <c r="L33" s="1">
        <v>4</v>
      </c>
      <c r="M33" s="1">
        <v>2</v>
      </c>
      <c r="N33" s="1">
        <v>2</v>
      </c>
      <c r="O33" s="1">
        <v>2</v>
      </c>
      <c r="P33" s="1">
        <v>2</v>
      </c>
      <c r="Q33" s="100">
        <v>4</v>
      </c>
      <c r="R33" s="1">
        <v>4</v>
      </c>
      <c r="S33" s="1">
        <v>4</v>
      </c>
      <c r="T33" s="1">
        <v>4</v>
      </c>
      <c r="U33" s="1">
        <v>4</v>
      </c>
      <c r="V33" s="1">
        <f t="shared" si="0"/>
        <v>90</v>
      </c>
    </row>
    <row r="34" spans="1:22" x14ac:dyDescent="0.25">
      <c r="A34" s="103">
        <v>32</v>
      </c>
      <c r="B34" s="1">
        <v>2</v>
      </c>
      <c r="C34" s="1">
        <v>2</v>
      </c>
      <c r="D34" s="1">
        <v>3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2</v>
      </c>
      <c r="K34" s="1">
        <v>3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00">
        <v>3</v>
      </c>
      <c r="R34" s="1">
        <v>2</v>
      </c>
      <c r="S34" s="1">
        <v>3</v>
      </c>
      <c r="T34" s="1">
        <v>2</v>
      </c>
      <c r="U34" s="1">
        <v>3</v>
      </c>
      <c r="V34" s="1">
        <f t="shared" si="0"/>
        <v>81</v>
      </c>
    </row>
    <row r="35" spans="1:22" x14ac:dyDescent="0.25">
      <c r="A35" s="103">
        <v>33</v>
      </c>
      <c r="B35" s="1">
        <v>4</v>
      </c>
      <c r="C35" s="1">
        <v>1</v>
      </c>
      <c r="D35" s="1">
        <v>2</v>
      </c>
      <c r="E35" s="1">
        <v>2</v>
      </c>
      <c r="F35" s="1">
        <v>2</v>
      </c>
      <c r="G35" s="1">
        <v>2</v>
      </c>
      <c r="H35" s="1">
        <v>2</v>
      </c>
      <c r="I35" s="1">
        <v>2</v>
      </c>
      <c r="J35" s="1">
        <v>2</v>
      </c>
      <c r="K35" s="1">
        <v>2</v>
      </c>
      <c r="L35" s="1">
        <v>2</v>
      </c>
      <c r="M35" s="1">
        <v>2</v>
      </c>
      <c r="N35" s="1">
        <v>1</v>
      </c>
      <c r="O35" s="1">
        <v>2</v>
      </c>
      <c r="P35" s="1">
        <v>2</v>
      </c>
      <c r="Q35" s="100">
        <v>2</v>
      </c>
      <c r="R35" s="1">
        <v>2</v>
      </c>
      <c r="S35" s="1">
        <v>2</v>
      </c>
      <c r="T35" s="1">
        <v>2</v>
      </c>
      <c r="U35" s="1">
        <v>2</v>
      </c>
      <c r="V35" s="1">
        <f t="shared" ref="V35:V66" si="1">SUM(A35:U35)</f>
        <v>73</v>
      </c>
    </row>
    <row r="36" spans="1:22" x14ac:dyDescent="0.25">
      <c r="A36" s="103">
        <v>34</v>
      </c>
      <c r="B36" s="1">
        <v>3</v>
      </c>
      <c r="C36" s="1">
        <v>2</v>
      </c>
      <c r="D36" s="1">
        <v>4</v>
      </c>
      <c r="E36" s="1">
        <v>3</v>
      </c>
      <c r="F36" s="1">
        <v>1</v>
      </c>
      <c r="G36" s="1">
        <v>3</v>
      </c>
      <c r="H36" s="1">
        <v>3</v>
      </c>
      <c r="I36" s="1">
        <v>1</v>
      </c>
      <c r="J36" s="1">
        <v>2</v>
      </c>
      <c r="K36" s="1">
        <v>3</v>
      </c>
      <c r="L36" s="1">
        <v>3</v>
      </c>
      <c r="M36" s="1">
        <v>1</v>
      </c>
      <c r="N36" s="1">
        <v>1</v>
      </c>
      <c r="O36" s="1">
        <v>1</v>
      </c>
      <c r="P36" s="1">
        <v>2</v>
      </c>
      <c r="Q36" s="100">
        <v>4</v>
      </c>
      <c r="R36" s="1">
        <v>3</v>
      </c>
      <c r="S36" s="1">
        <v>3</v>
      </c>
      <c r="T36" s="1">
        <v>4</v>
      </c>
      <c r="U36" s="1">
        <v>3</v>
      </c>
      <c r="V36" s="1">
        <f t="shared" si="1"/>
        <v>84</v>
      </c>
    </row>
    <row r="37" spans="1:22" x14ac:dyDescent="0.25">
      <c r="A37" s="103">
        <v>35</v>
      </c>
      <c r="B37" s="1">
        <v>3</v>
      </c>
      <c r="C37" s="1">
        <v>2</v>
      </c>
      <c r="D37" s="1">
        <v>3</v>
      </c>
      <c r="E37" s="1">
        <v>3</v>
      </c>
      <c r="F37" s="1">
        <v>4</v>
      </c>
      <c r="G37" s="1">
        <v>3</v>
      </c>
      <c r="H37" s="1">
        <v>4</v>
      </c>
      <c r="I37" s="1">
        <v>4</v>
      </c>
      <c r="J37" s="1">
        <v>3</v>
      </c>
      <c r="K37" s="1">
        <v>3</v>
      </c>
      <c r="L37" s="1">
        <v>4</v>
      </c>
      <c r="M37" s="1">
        <v>4</v>
      </c>
      <c r="N37" s="1">
        <v>3</v>
      </c>
      <c r="O37" s="1">
        <v>3</v>
      </c>
      <c r="P37" s="1">
        <v>3</v>
      </c>
      <c r="Q37" s="100">
        <v>3</v>
      </c>
      <c r="R37" s="1">
        <v>3</v>
      </c>
      <c r="S37" s="1">
        <v>3</v>
      </c>
      <c r="T37" s="1">
        <v>3</v>
      </c>
      <c r="U37" s="1">
        <v>3</v>
      </c>
      <c r="V37" s="1">
        <f t="shared" si="1"/>
        <v>99</v>
      </c>
    </row>
    <row r="38" spans="1:22" x14ac:dyDescent="0.25">
      <c r="A38" s="103">
        <v>36</v>
      </c>
      <c r="B38" s="1">
        <v>2</v>
      </c>
      <c r="C38" s="1">
        <v>2</v>
      </c>
      <c r="D38" s="1">
        <v>3</v>
      </c>
      <c r="E38" s="1">
        <v>3</v>
      </c>
      <c r="F38" s="1">
        <v>3</v>
      </c>
      <c r="G38" s="1">
        <v>3</v>
      </c>
      <c r="H38" s="1">
        <v>3</v>
      </c>
      <c r="I38" s="1">
        <v>3</v>
      </c>
      <c r="J38" s="1">
        <v>2</v>
      </c>
      <c r="K38" s="1">
        <v>3</v>
      </c>
      <c r="L38" s="1">
        <v>3</v>
      </c>
      <c r="M38" s="1">
        <v>3</v>
      </c>
      <c r="N38" s="1">
        <v>2</v>
      </c>
      <c r="O38" s="1">
        <v>2</v>
      </c>
      <c r="P38" s="1">
        <v>3</v>
      </c>
      <c r="Q38" s="100">
        <v>3</v>
      </c>
      <c r="R38" s="1">
        <v>3</v>
      </c>
      <c r="S38" s="1">
        <v>3</v>
      </c>
      <c r="T38" s="1">
        <v>3</v>
      </c>
      <c r="U38" s="1">
        <v>3</v>
      </c>
      <c r="V38" s="1">
        <f t="shared" si="1"/>
        <v>91</v>
      </c>
    </row>
    <row r="39" spans="1:22" x14ac:dyDescent="0.25">
      <c r="A39" s="103">
        <v>37</v>
      </c>
      <c r="B39" s="1">
        <v>3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>
        <v>3</v>
      </c>
      <c r="J39" s="1">
        <v>3</v>
      </c>
      <c r="K39" s="1">
        <v>3</v>
      </c>
      <c r="L39" s="1">
        <v>3</v>
      </c>
      <c r="M39" s="1">
        <v>3</v>
      </c>
      <c r="N39" s="1">
        <v>2</v>
      </c>
      <c r="O39" s="1">
        <v>3</v>
      </c>
      <c r="P39" s="1">
        <v>3</v>
      </c>
      <c r="Q39" s="100">
        <v>2</v>
      </c>
      <c r="R39" s="1">
        <v>3</v>
      </c>
      <c r="S39" s="1">
        <v>3</v>
      </c>
      <c r="T39" s="1">
        <v>3</v>
      </c>
      <c r="U39" s="1">
        <v>2</v>
      </c>
      <c r="V39" s="1">
        <f t="shared" si="1"/>
        <v>93</v>
      </c>
    </row>
    <row r="40" spans="1:22" x14ac:dyDescent="0.25">
      <c r="A40" s="103">
        <v>38</v>
      </c>
      <c r="B40" s="1">
        <v>2</v>
      </c>
      <c r="C40" s="1">
        <v>2</v>
      </c>
      <c r="D40" s="1">
        <v>3</v>
      </c>
      <c r="E40" s="1">
        <v>3</v>
      </c>
      <c r="F40" s="1">
        <v>3</v>
      </c>
      <c r="G40" s="1">
        <v>3</v>
      </c>
      <c r="H40" s="1">
        <v>3</v>
      </c>
      <c r="I40" s="1">
        <v>3</v>
      </c>
      <c r="J40" s="1">
        <v>3</v>
      </c>
      <c r="K40" s="1">
        <v>3</v>
      </c>
      <c r="L40" s="1">
        <v>3</v>
      </c>
      <c r="M40" s="1">
        <v>2</v>
      </c>
      <c r="N40" s="1">
        <v>2</v>
      </c>
      <c r="O40" s="1">
        <v>3</v>
      </c>
      <c r="P40" s="1">
        <v>2</v>
      </c>
      <c r="Q40" s="100">
        <v>3</v>
      </c>
      <c r="R40" s="1">
        <v>3</v>
      </c>
      <c r="S40" s="1">
        <v>3</v>
      </c>
      <c r="T40" s="1">
        <v>3</v>
      </c>
      <c r="U40" s="1">
        <v>2</v>
      </c>
      <c r="V40" s="1">
        <f t="shared" si="1"/>
        <v>92</v>
      </c>
    </row>
    <row r="41" spans="1:22" x14ac:dyDescent="0.25">
      <c r="A41" s="103">
        <v>39</v>
      </c>
      <c r="B41" s="1">
        <v>2</v>
      </c>
      <c r="C41" s="1">
        <v>2</v>
      </c>
      <c r="D41" s="1">
        <v>3</v>
      </c>
      <c r="E41" s="1">
        <v>3</v>
      </c>
      <c r="F41" s="1">
        <v>1</v>
      </c>
      <c r="G41" s="1">
        <v>2</v>
      </c>
      <c r="H41" s="1">
        <v>1</v>
      </c>
      <c r="I41" s="1">
        <v>2</v>
      </c>
      <c r="J41" s="1">
        <v>1</v>
      </c>
      <c r="K41" s="1">
        <v>2</v>
      </c>
      <c r="L41" s="1">
        <v>3</v>
      </c>
      <c r="M41" s="1">
        <v>1</v>
      </c>
      <c r="N41" s="1">
        <v>1</v>
      </c>
      <c r="O41" s="1">
        <v>1</v>
      </c>
      <c r="P41" s="1">
        <v>1</v>
      </c>
      <c r="Q41" s="100">
        <v>2</v>
      </c>
      <c r="R41" s="1">
        <v>3</v>
      </c>
      <c r="S41" s="1">
        <v>2</v>
      </c>
      <c r="T41" s="1">
        <v>3</v>
      </c>
      <c r="U41" s="1">
        <v>3</v>
      </c>
      <c r="V41" s="1">
        <f t="shared" si="1"/>
        <v>78</v>
      </c>
    </row>
    <row r="42" spans="1:22" x14ac:dyDescent="0.25">
      <c r="A42" s="103">
        <v>40</v>
      </c>
      <c r="B42" s="1">
        <v>3</v>
      </c>
      <c r="C42" s="1">
        <v>2</v>
      </c>
      <c r="D42" s="1">
        <v>3</v>
      </c>
      <c r="E42" s="1">
        <v>4</v>
      </c>
      <c r="F42" s="1">
        <v>1</v>
      </c>
      <c r="G42" s="1">
        <v>3</v>
      </c>
      <c r="H42" s="1">
        <v>2</v>
      </c>
      <c r="I42" s="1">
        <v>3</v>
      </c>
      <c r="J42" s="1">
        <v>1</v>
      </c>
      <c r="K42" s="1">
        <v>4</v>
      </c>
      <c r="L42" s="1">
        <v>2</v>
      </c>
      <c r="M42" s="1">
        <v>4</v>
      </c>
      <c r="N42" s="1">
        <v>3</v>
      </c>
      <c r="O42" s="1">
        <v>2</v>
      </c>
      <c r="P42" s="1">
        <v>4</v>
      </c>
      <c r="Q42" s="100">
        <v>1</v>
      </c>
      <c r="R42" s="1">
        <v>1</v>
      </c>
      <c r="S42" s="1">
        <v>4</v>
      </c>
      <c r="T42" s="1">
        <v>2</v>
      </c>
      <c r="U42" s="1">
        <v>3</v>
      </c>
      <c r="V42" s="1">
        <f t="shared" si="1"/>
        <v>92</v>
      </c>
    </row>
    <row r="43" spans="1:22" x14ac:dyDescent="0.25">
      <c r="A43" s="103">
        <v>41</v>
      </c>
      <c r="B43" s="1">
        <v>2</v>
      </c>
      <c r="C43" s="1">
        <v>1</v>
      </c>
      <c r="D43" s="1">
        <v>3</v>
      </c>
      <c r="E43" s="1">
        <v>4</v>
      </c>
      <c r="F43" s="1">
        <v>2</v>
      </c>
      <c r="G43" s="1">
        <v>3</v>
      </c>
      <c r="H43" s="1">
        <v>3</v>
      </c>
      <c r="I43" s="1">
        <v>4</v>
      </c>
      <c r="J43" s="1">
        <v>3</v>
      </c>
      <c r="K43" s="1">
        <v>3</v>
      </c>
      <c r="L43" s="1">
        <v>4</v>
      </c>
      <c r="M43" s="1">
        <v>3</v>
      </c>
      <c r="N43" s="1">
        <v>2</v>
      </c>
      <c r="O43" s="1">
        <v>2</v>
      </c>
      <c r="P43" s="1">
        <v>3</v>
      </c>
      <c r="Q43" s="100">
        <v>3</v>
      </c>
      <c r="R43" s="1">
        <v>2</v>
      </c>
      <c r="S43" s="1">
        <v>2</v>
      </c>
      <c r="T43" s="1">
        <v>3</v>
      </c>
      <c r="U43" s="1">
        <v>3</v>
      </c>
      <c r="V43" s="1">
        <f t="shared" si="1"/>
        <v>96</v>
      </c>
    </row>
    <row r="44" spans="1:22" x14ac:dyDescent="0.25">
      <c r="A44" s="103">
        <v>42</v>
      </c>
      <c r="B44" s="1">
        <v>2</v>
      </c>
      <c r="C44" s="1">
        <v>2</v>
      </c>
      <c r="D44" s="1">
        <v>3</v>
      </c>
      <c r="E44" s="1">
        <v>3</v>
      </c>
      <c r="F44" s="1">
        <v>2</v>
      </c>
      <c r="G44" s="1">
        <v>3</v>
      </c>
      <c r="H44" s="1">
        <v>3</v>
      </c>
      <c r="I44" s="1">
        <v>3</v>
      </c>
      <c r="J44" s="1">
        <v>3</v>
      </c>
      <c r="K44" s="1">
        <v>3</v>
      </c>
      <c r="L44" s="1">
        <v>3</v>
      </c>
      <c r="M44" s="1">
        <v>2</v>
      </c>
      <c r="N44" s="1">
        <v>2</v>
      </c>
      <c r="O44" s="1">
        <v>2</v>
      </c>
      <c r="P44" s="1">
        <v>3</v>
      </c>
      <c r="Q44" s="100">
        <v>3</v>
      </c>
      <c r="R44" s="1">
        <v>3</v>
      </c>
      <c r="S44" s="1">
        <v>3</v>
      </c>
      <c r="T44" s="1">
        <v>3</v>
      </c>
      <c r="U44" s="1">
        <v>2</v>
      </c>
      <c r="V44" s="1">
        <f t="shared" si="1"/>
        <v>95</v>
      </c>
    </row>
    <row r="45" spans="1:22" x14ac:dyDescent="0.25">
      <c r="A45" s="103">
        <v>43</v>
      </c>
      <c r="B45" s="1">
        <v>2</v>
      </c>
      <c r="C45" s="1">
        <v>1</v>
      </c>
      <c r="D45" s="1">
        <v>3</v>
      </c>
      <c r="E45" s="1">
        <v>4</v>
      </c>
      <c r="F45" s="1">
        <v>3</v>
      </c>
      <c r="G45" s="1">
        <v>3</v>
      </c>
      <c r="H45" s="1">
        <v>3</v>
      </c>
      <c r="I45" s="1">
        <v>4</v>
      </c>
      <c r="J45" s="1">
        <v>3</v>
      </c>
      <c r="K45" s="1">
        <v>3</v>
      </c>
      <c r="L45" s="1">
        <v>3</v>
      </c>
      <c r="M45" s="1">
        <v>3</v>
      </c>
      <c r="N45" s="1">
        <v>2</v>
      </c>
      <c r="O45" s="1">
        <v>3</v>
      </c>
      <c r="P45" s="1">
        <v>4</v>
      </c>
      <c r="Q45" s="100">
        <v>3</v>
      </c>
      <c r="R45" s="1">
        <v>3</v>
      </c>
      <c r="S45" s="1">
        <v>3</v>
      </c>
      <c r="T45" s="1">
        <v>3</v>
      </c>
      <c r="U45" s="1">
        <v>3</v>
      </c>
      <c r="V45" s="1">
        <f t="shared" si="1"/>
        <v>102</v>
      </c>
    </row>
    <row r="46" spans="1:22" x14ac:dyDescent="0.25">
      <c r="A46" s="103">
        <v>44</v>
      </c>
      <c r="B46" s="1">
        <v>3</v>
      </c>
      <c r="C46" s="1">
        <v>3</v>
      </c>
      <c r="D46" s="1">
        <v>3</v>
      </c>
      <c r="E46" s="1">
        <v>3</v>
      </c>
      <c r="F46" s="1">
        <v>3</v>
      </c>
      <c r="G46" s="1">
        <v>3</v>
      </c>
      <c r="H46" s="1">
        <v>3</v>
      </c>
      <c r="I46" s="1">
        <v>3</v>
      </c>
      <c r="J46" s="1">
        <v>3</v>
      </c>
      <c r="K46" s="1">
        <v>3</v>
      </c>
      <c r="L46" s="1">
        <v>3</v>
      </c>
      <c r="M46" s="1">
        <v>3</v>
      </c>
      <c r="N46" s="1">
        <v>2</v>
      </c>
      <c r="O46" s="1">
        <v>3</v>
      </c>
      <c r="P46" s="1">
        <v>3</v>
      </c>
      <c r="Q46" s="100">
        <v>3</v>
      </c>
      <c r="R46" s="1">
        <v>3</v>
      </c>
      <c r="S46" s="1">
        <v>3</v>
      </c>
      <c r="T46" s="1">
        <v>3</v>
      </c>
      <c r="U46" s="1">
        <v>3</v>
      </c>
      <c r="V46" s="1">
        <f t="shared" si="1"/>
        <v>103</v>
      </c>
    </row>
    <row r="47" spans="1:22" x14ac:dyDescent="0.25">
      <c r="A47" s="103">
        <v>45</v>
      </c>
      <c r="B47" s="1">
        <v>4</v>
      </c>
      <c r="C47" s="1">
        <v>3</v>
      </c>
      <c r="D47" s="1">
        <v>4</v>
      </c>
      <c r="E47" s="1">
        <v>4</v>
      </c>
      <c r="F47" s="1">
        <v>4</v>
      </c>
      <c r="G47" s="1">
        <v>4</v>
      </c>
      <c r="H47" s="1">
        <v>4</v>
      </c>
      <c r="I47" s="1">
        <v>4</v>
      </c>
      <c r="J47" s="1">
        <v>4</v>
      </c>
      <c r="K47" s="1">
        <v>4</v>
      </c>
      <c r="L47" s="1">
        <v>4</v>
      </c>
      <c r="M47" s="1">
        <v>4</v>
      </c>
      <c r="N47" s="1">
        <v>4</v>
      </c>
      <c r="O47" s="1">
        <v>4</v>
      </c>
      <c r="P47" s="1">
        <v>4</v>
      </c>
      <c r="Q47" s="100">
        <v>4</v>
      </c>
      <c r="R47" s="1">
        <v>4</v>
      </c>
      <c r="S47" s="1">
        <v>4</v>
      </c>
      <c r="T47" s="1">
        <v>4</v>
      </c>
      <c r="U47" s="1">
        <v>4</v>
      </c>
      <c r="V47" s="1">
        <f t="shared" si="1"/>
        <v>124</v>
      </c>
    </row>
    <row r="48" spans="1:22" x14ac:dyDescent="0.25">
      <c r="A48" s="103">
        <v>46</v>
      </c>
      <c r="B48" s="1">
        <v>2</v>
      </c>
      <c r="C48" s="1">
        <v>1</v>
      </c>
      <c r="D48" s="1">
        <v>3</v>
      </c>
      <c r="E48" s="1">
        <v>3</v>
      </c>
      <c r="F48" s="1">
        <v>3</v>
      </c>
      <c r="G48" s="1">
        <v>3</v>
      </c>
      <c r="H48" s="1">
        <v>3</v>
      </c>
      <c r="I48" s="1">
        <v>3</v>
      </c>
      <c r="J48" s="1">
        <v>3</v>
      </c>
      <c r="K48" s="1">
        <v>3</v>
      </c>
      <c r="L48" s="1">
        <v>4</v>
      </c>
      <c r="M48" s="1">
        <v>3</v>
      </c>
      <c r="N48" s="1">
        <v>2</v>
      </c>
      <c r="O48" s="1">
        <v>2</v>
      </c>
      <c r="P48" s="1">
        <v>2</v>
      </c>
      <c r="Q48" s="100">
        <v>2</v>
      </c>
      <c r="R48" s="1">
        <v>3</v>
      </c>
      <c r="S48" s="1">
        <v>3</v>
      </c>
      <c r="T48" s="1">
        <v>2</v>
      </c>
      <c r="U48" s="1">
        <v>2</v>
      </c>
      <c r="V48" s="1">
        <f t="shared" si="1"/>
        <v>98</v>
      </c>
    </row>
    <row r="49" spans="1:22" x14ac:dyDescent="0.25">
      <c r="A49" s="103">
        <v>47</v>
      </c>
      <c r="B49" s="1">
        <v>3</v>
      </c>
      <c r="C49" s="1">
        <v>2</v>
      </c>
      <c r="D49" s="1">
        <v>3</v>
      </c>
      <c r="E49" s="1">
        <v>4</v>
      </c>
      <c r="F49" s="1">
        <v>2</v>
      </c>
      <c r="G49" s="1">
        <v>3</v>
      </c>
      <c r="H49" s="1">
        <v>3</v>
      </c>
      <c r="I49" s="1">
        <v>3</v>
      </c>
      <c r="J49" s="1">
        <v>2</v>
      </c>
      <c r="K49" s="1">
        <v>3</v>
      </c>
      <c r="L49" s="1">
        <v>3</v>
      </c>
      <c r="M49" s="1">
        <v>3</v>
      </c>
      <c r="N49" s="1">
        <v>2</v>
      </c>
      <c r="O49" s="1">
        <v>2</v>
      </c>
      <c r="P49" s="1">
        <v>3</v>
      </c>
      <c r="Q49" s="100">
        <v>3</v>
      </c>
      <c r="R49" s="1">
        <v>3</v>
      </c>
      <c r="S49" s="1">
        <v>3</v>
      </c>
      <c r="T49" s="1">
        <v>3</v>
      </c>
      <c r="U49" s="1">
        <v>3</v>
      </c>
      <c r="V49" s="1">
        <f t="shared" si="1"/>
        <v>103</v>
      </c>
    </row>
    <row r="50" spans="1:22" x14ac:dyDescent="0.25">
      <c r="A50" s="103">
        <v>48</v>
      </c>
      <c r="B50" s="1">
        <v>1</v>
      </c>
      <c r="C50" s="1">
        <v>1</v>
      </c>
      <c r="D50" s="1">
        <v>2</v>
      </c>
      <c r="E50" s="1">
        <v>3</v>
      </c>
      <c r="F50" s="1">
        <v>1</v>
      </c>
      <c r="G50" s="1">
        <v>3</v>
      </c>
      <c r="H50" s="1">
        <v>1</v>
      </c>
      <c r="I50" s="1">
        <v>1</v>
      </c>
      <c r="J50" s="1">
        <v>2</v>
      </c>
      <c r="K50" s="1">
        <v>3</v>
      </c>
      <c r="L50" s="1">
        <v>3</v>
      </c>
      <c r="M50" s="1">
        <v>1</v>
      </c>
      <c r="N50" s="1">
        <v>1</v>
      </c>
      <c r="O50" s="1">
        <v>2</v>
      </c>
      <c r="P50" s="1">
        <v>1</v>
      </c>
      <c r="Q50" s="100">
        <v>4</v>
      </c>
      <c r="R50" s="1">
        <v>2</v>
      </c>
      <c r="S50" s="1">
        <v>2</v>
      </c>
      <c r="T50" s="1">
        <v>3</v>
      </c>
      <c r="U50" s="1">
        <v>1</v>
      </c>
      <c r="V50" s="1">
        <f t="shared" si="1"/>
        <v>86</v>
      </c>
    </row>
    <row r="51" spans="1:22" x14ac:dyDescent="0.25">
      <c r="A51" s="103">
        <v>49</v>
      </c>
      <c r="B51" s="1">
        <v>1</v>
      </c>
      <c r="C51" s="1">
        <v>2</v>
      </c>
      <c r="D51" s="1">
        <v>3</v>
      </c>
      <c r="E51" s="1">
        <v>3</v>
      </c>
      <c r="F51" s="1">
        <v>1</v>
      </c>
      <c r="G51" s="1">
        <v>3</v>
      </c>
      <c r="H51" s="1">
        <v>3</v>
      </c>
      <c r="I51" s="1">
        <v>1</v>
      </c>
      <c r="J51" s="1">
        <v>3</v>
      </c>
      <c r="K51" s="1">
        <v>4</v>
      </c>
      <c r="L51" s="1">
        <v>3</v>
      </c>
      <c r="M51" s="1">
        <v>2</v>
      </c>
      <c r="N51" s="1">
        <v>2</v>
      </c>
      <c r="O51" s="1">
        <v>3</v>
      </c>
      <c r="P51" s="1">
        <v>3</v>
      </c>
      <c r="Q51" s="100">
        <v>3</v>
      </c>
      <c r="R51" s="1">
        <v>3</v>
      </c>
      <c r="S51" s="1">
        <v>3</v>
      </c>
      <c r="T51" s="1">
        <v>3</v>
      </c>
      <c r="U51" s="1">
        <v>3</v>
      </c>
      <c r="V51" s="1">
        <f t="shared" si="1"/>
        <v>101</v>
      </c>
    </row>
    <row r="52" spans="1:22" x14ac:dyDescent="0.25">
      <c r="A52" s="103">
        <v>50</v>
      </c>
      <c r="B52" s="1">
        <v>3</v>
      </c>
      <c r="C52" s="1">
        <v>3</v>
      </c>
      <c r="D52" s="1">
        <v>4</v>
      </c>
      <c r="E52" s="1">
        <v>4</v>
      </c>
      <c r="F52" s="1">
        <v>3</v>
      </c>
      <c r="G52" s="1">
        <v>4</v>
      </c>
      <c r="H52" s="1">
        <v>4</v>
      </c>
      <c r="I52" s="1">
        <v>4</v>
      </c>
      <c r="J52" s="1">
        <v>4</v>
      </c>
      <c r="K52" s="1">
        <v>4</v>
      </c>
      <c r="L52" s="1">
        <v>4</v>
      </c>
      <c r="M52" s="1">
        <v>2</v>
      </c>
      <c r="N52" s="1">
        <v>3</v>
      </c>
      <c r="O52" s="1">
        <v>3</v>
      </c>
      <c r="P52" s="1">
        <v>4</v>
      </c>
      <c r="Q52" s="100">
        <v>2</v>
      </c>
      <c r="R52" s="1">
        <v>3</v>
      </c>
      <c r="S52" s="1">
        <v>3</v>
      </c>
      <c r="T52" s="1">
        <v>4</v>
      </c>
      <c r="U52" s="1">
        <v>4</v>
      </c>
      <c r="V52" s="1">
        <f t="shared" si="1"/>
        <v>119</v>
      </c>
    </row>
    <row r="53" spans="1:22" x14ac:dyDescent="0.25">
      <c r="A53" s="103">
        <v>51</v>
      </c>
      <c r="B53" s="1">
        <v>2</v>
      </c>
      <c r="C53" s="1">
        <v>2</v>
      </c>
      <c r="D53" s="1">
        <v>3</v>
      </c>
      <c r="E53" s="1">
        <v>3</v>
      </c>
      <c r="F53" s="1">
        <v>2</v>
      </c>
      <c r="G53" s="1">
        <v>3</v>
      </c>
      <c r="H53" s="1">
        <v>2</v>
      </c>
      <c r="I53" s="1">
        <v>2</v>
      </c>
      <c r="J53" s="1">
        <v>2</v>
      </c>
      <c r="K53" s="1">
        <v>2</v>
      </c>
      <c r="L53" s="1">
        <v>3</v>
      </c>
      <c r="M53" s="1">
        <v>2</v>
      </c>
      <c r="N53" s="1">
        <v>2</v>
      </c>
      <c r="O53" s="1">
        <v>2</v>
      </c>
      <c r="P53" s="1">
        <v>2</v>
      </c>
      <c r="Q53" s="100">
        <v>3</v>
      </c>
      <c r="R53" s="1">
        <v>2</v>
      </c>
      <c r="S53" s="1">
        <v>3</v>
      </c>
      <c r="T53" s="1">
        <v>3</v>
      </c>
      <c r="U53" s="1">
        <v>3</v>
      </c>
      <c r="V53" s="1">
        <f t="shared" si="1"/>
        <v>99</v>
      </c>
    </row>
    <row r="54" spans="1:22" x14ac:dyDescent="0.25">
      <c r="A54" s="103">
        <v>52</v>
      </c>
      <c r="B54" s="1">
        <v>3</v>
      </c>
      <c r="C54" s="1">
        <v>3</v>
      </c>
      <c r="D54" s="1">
        <v>3</v>
      </c>
      <c r="E54" s="1">
        <v>3</v>
      </c>
      <c r="F54" s="1">
        <v>4</v>
      </c>
      <c r="G54" s="1">
        <v>3</v>
      </c>
      <c r="H54" s="1">
        <v>2</v>
      </c>
      <c r="I54" s="1">
        <v>3</v>
      </c>
      <c r="J54" s="1">
        <v>3</v>
      </c>
      <c r="K54" s="1">
        <v>3</v>
      </c>
      <c r="L54" s="1">
        <v>3</v>
      </c>
      <c r="M54" s="1">
        <v>2</v>
      </c>
      <c r="N54" s="1">
        <v>2</v>
      </c>
      <c r="O54" s="1">
        <v>2</v>
      </c>
      <c r="P54" s="1">
        <v>3</v>
      </c>
      <c r="Q54" s="100">
        <v>2</v>
      </c>
      <c r="R54" s="1">
        <v>2</v>
      </c>
      <c r="S54" s="1">
        <v>3</v>
      </c>
      <c r="T54" s="1">
        <v>3</v>
      </c>
      <c r="U54" s="1">
        <v>3</v>
      </c>
      <c r="V54" s="1">
        <f t="shared" si="1"/>
        <v>107</v>
      </c>
    </row>
    <row r="55" spans="1:22" x14ac:dyDescent="0.25">
      <c r="A55" s="103">
        <v>53</v>
      </c>
      <c r="B55" s="1">
        <v>3</v>
      </c>
      <c r="C55" s="1">
        <v>1</v>
      </c>
      <c r="D55" s="1">
        <v>3</v>
      </c>
      <c r="E55" s="1">
        <v>4</v>
      </c>
      <c r="F55" s="1">
        <v>2</v>
      </c>
      <c r="G55" s="1">
        <v>3</v>
      </c>
      <c r="H55" s="1">
        <v>1</v>
      </c>
      <c r="I55" s="1">
        <v>4</v>
      </c>
      <c r="J55" s="1">
        <v>4</v>
      </c>
      <c r="K55" s="1">
        <v>3</v>
      </c>
      <c r="L55" s="1">
        <v>4</v>
      </c>
      <c r="M55" s="1">
        <v>2</v>
      </c>
      <c r="N55" s="1">
        <v>2</v>
      </c>
      <c r="O55" s="1">
        <v>3</v>
      </c>
      <c r="P55" s="1">
        <v>3</v>
      </c>
      <c r="Q55" s="100">
        <v>3</v>
      </c>
      <c r="R55" s="1">
        <v>3</v>
      </c>
      <c r="S55" s="1">
        <v>3</v>
      </c>
      <c r="T55" s="1">
        <v>3</v>
      </c>
      <c r="U55" s="1">
        <v>3</v>
      </c>
      <c r="V55" s="1">
        <f t="shared" si="1"/>
        <v>110</v>
      </c>
    </row>
    <row r="56" spans="1:22" x14ac:dyDescent="0.25">
      <c r="A56" s="103">
        <v>54</v>
      </c>
      <c r="B56" s="1">
        <v>3</v>
      </c>
      <c r="C56" s="1">
        <v>2</v>
      </c>
      <c r="D56" s="1">
        <v>3</v>
      </c>
      <c r="E56" s="1">
        <v>2</v>
      </c>
      <c r="F56" s="1">
        <v>3</v>
      </c>
      <c r="G56" s="1">
        <v>2</v>
      </c>
      <c r="H56" s="1">
        <v>2</v>
      </c>
      <c r="I56" s="1">
        <v>2</v>
      </c>
      <c r="J56" s="1">
        <v>2</v>
      </c>
      <c r="K56" s="1">
        <v>2</v>
      </c>
      <c r="L56" s="1">
        <v>3</v>
      </c>
      <c r="M56" s="1">
        <v>3</v>
      </c>
      <c r="N56" s="1">
        <v>2</v>
      </c>
      <c r="O56" s="1">
        <v>2</v>
      </c>
      <c r="P56" s="1">
        <v>3</v>
      </c>
      <c r="Q56" s="100">
        <v>3</v>
      </c>
      <c r="R56" s="1">
        <v>2</v>
      </c>
      <c r="S56" s="1">
        <v>3</v>
      </c>
      <c r="T56" s="1">
        <v>3</v>
      </c>
      <c r="U56" s="1">
        <v>3</v>
      </c>
      <c r="V56" s="1">
        <f t="shared" si="1"/>
        <v>104</v>
      </c>
    </row>
    <row r="57" spans="1:22" x14ac:dyDescent="0.25">
      <c r="A57" s="103">
        <v>55</v>
      </c>
      <c r="B57" s="1">
        <v>3</v>
      </c>
      <c r="C57" s="1">
        <v>2</v>
      </c>
      <c r="D57" s="1">
        <v>3</v>
      </c>
      <c r="E57" s="1">
        <v>3</v>
      </c>
      <c r="F57" s="1">
        <v>3</v>
      </c>
      <c r="G57" s="1">
        <v>3</v>
      </c>
      <c r="H57" s="1">
        <v>3</v>
      </c>
      <c r="I57" s="1">
        <v>3</v>
      </c>
      <c r="J57" s="1">
        <v>3</v>
      </c>
      <c r="K57" s="1">
        <v>3</v>
      </c>
      <c r="L57" s="1">
        <v>3</v>
      </c>
      <c r="M57" s="1">
        <v>3</v>
      </c>
      <c r="N57" s="1">
        <v>3</v>
      </c>
      <c r="O57" s="1">
        <v>3</v>
      </c>
      <c r="P57" s="1">
        <v>3</v>
      </c>
      <c r="Q57" s="100">
        <v>4</v>
      </c>
      <c r="R57" s="1">
        <v>3</v>
      </c>
      <c r="S57" s="1">
        <v>3</v>
      </c>
      <c r="T57" s="1">
        <v>3</v>
      </c>
      <c r="U57" s="1">
        <v>3</v>
      </c>
      <c r="V57" s="1">
        <f t="shared" si="1"/>
        <v>115</v>
      </c>
    </row>
    <row r="58" spans="1:22" x14ac:dyDescent="0.25">
      <c r="A58" s="103">
        <v>56</v>
      </c>
      <c r="B58" s="1">
        <v>2</v>
      </c>
      <c r="C58" s="1">
        <v>1</v>
      </c>
      <c r="D58" s="1">
        <v>4</v>
      </c>
      <c r="E58" s="1">
        <v>4</v>
      </c>
      <c r="F58" s="1">
        <v>1</v>
      </c>
      <c r="G58" s="1">
        <v>3</v>
      </c>
      <c r="H58" s="1">
        <v>1</v>
      </c>
      <c r="I58" s="1">
        <v>4</v>
      </c>
      <c r="J58" s="1">
        <v>2</v>
      </c>
      <c r="K58" s="1">
        <v>3</v>
      </c>
      <c r="L58" s="1">
        <v>3</v>
      </c>
      <c r="M58" s="1">
        <v>1</v>
      </c>
      <c r="N58" s="1">
        <v>1</v>
      </c>
      <c r="O58" s="1">
        <v>1</v>
      </c>
      <c r="P58" s="1">
        <v>3</v>
      </c>
      <c r="Q58" s="100">
        <v>3</v>
      </c>
      <c r="R58" s="1">
        <v>3</v>
      </c>
      <c r="S58" s="1">
        <v>2</v>
      </c>
      <c r="T58" s="1">
        <v>4</v>
      </c>
      <c r="U58" s="1">
        <v>3</v>
      </c>
      <c r="V58" s="1">
        <f t="shared" si="1"/>
        <v>105</v>
      </c>
    </row>
    <row r="59" spans="1:22" x14ac:dyDescent="0.25">
      <c r="A59" s="103">
        <v>57</v>
      </c>
      <c r="B59" s="1">
        <v>3</v>
      </c>
      <c r="C59" s="1">
        <v>3</v>
      </c>
      <c r="D59" s="1">
        <v>4</v>
      </c>
      <c r="E59" s="1">
        <v>4</v>
      </c>
      <c r="F59" s="1">
        <v>3</v>
      </c>
      <c r="G59" s="1">
        <v>3</v>
      </c>
      <c r="H59" s="1">
        <v>3</v>
      </c>
      <c r="I59" s="1">
        <v>4</v>
      </c>
      <c r="J59" s="1">
        <v>4</v>
      </c>
      <c r="K59" s="1">
        <v>3</v>
      </c>
      <c r="L59" s="1">
        <v>4</v>
      </c>
      <c r="M59" s="1">
        <v>3</v>
      </c>
      <c r="N59" s="1">
        <v>3</v>
      </c>
      <c r="O59" s="1">
        <v>3</v>
      </c>
      <c r="P59" s="1">
        <v>3</v>
      </c>
      <c r="Q59" s="100">
        <v>2</v>
      </c>
      <c r="R59" s="1">
        <v>3</v>
      </c>
      <c r="S59" s="1">
        <v>3</v>
      </c>
      <c r="T59" s="1">
        <v>4</v>
      </c>
      <c r="U59" s="1">
        <v>3</v>
      </c>
      <c r="V59" s="1">
        <f t="shared" si="1"/>
        <v>122</v>
      </c>
    </row>
    <row r="60" spans="1:22" x14ac:dyDescent="0.25">
      <c r="A60" s="103">
        <v>58</v>
      </c>
      <c r="B60" s="1">
        <v>2</v>
      </c>
      <c r="C60" s="1">
        <v>2</v>
      </c>
      <c r="D60" s="1">
        <v>3</v>
      </c>
      <c r="E60" s="1">
        <v>3</v>
      </c>
      <c r="F60" s="1">
        <v>2</v>
      </c>
      <c r="G60" s="1">
        <v>3</v>
      </c>
      <c r="H60" s="1">
        <v>2</v>
      </c>
      <c r="I60" s="1">
        <v>3</v>
      </c>
      <c r="J60" s="1">
        <v>2</v>
      </c>
      <c r="K60" s="1">
        <v>2</v>
      </c>
      <c r="L60" s="1">
        <v>3</v>
      </c>
      <c r="M60" s="1">
        <v>2</v>
      </c>
      <c r="N60" s="1">
        <v>2</v>
      </c>
      <c r="O60" s="1">
        <v>2</v>
      </c>
      <c r="P60" s="1">
        <v>2</v>
      </c>
      <c r="Q60" s="100">
        <v>3</v>
      </c>
      <c r="R60" s="1">
        <v>2</v>
      </c>
      <c r="S60" s="1">
        <v>3</v>
      </c>
      <c r="T60" s="1">
        <v>2</v>
      </c>
      <c r="U60" s="1">
        <v>3</v>
      </c>
      <c r="V60" s="1">
        <f t="shared" si="1"/>
        <v>106</v>
      </c>
    </row>
    <row r="61" spans="1:22" x14ac:dyDescent="0.25">
      <c r="A61" s="103">
        <v>59</v>
      </c>
      <c r="B61" s="1">
        <v>2</v>
      </c>
      <c r="C61" s="1">
        <v>2</v>
      </c>
      <c r="D61" s="1">
        <v>4</v>
      </c>
      <c r="E61" s="1">
        <v>4</v>
      </c>
      <c r="F61" s="1">
        <v>3</v>
      </c>
      <c r="G61" s="1">
        <v>3</v>
      </c>
      <c r="H61" s="1">
        <v>3</v>
      </c>
      <c r="I61" s="1">
        <v>2</v>
      </c>
      <c r="J61" s="1">
        <v>3</v>
      </c>
      <c r="K61" s="1">
        <v>3</v>
      </c>
      <c r="L61" s="1">
        <v>4</v>
      </c>
      <c r="M61" s="1">
        <v>1</v>
      </c>
      <c r="N61" s="1">
        <v>1</v>
      </c>
      <c r="O61" s="1">
        <v>2</v>
      </c>
      <c r="P61" s="1">
        <v>2</v>
      </c>
      <c r="Q61" s="100">
        <v>4</v>
      </c>
      <c r="R61" s="1">
        <v>2</v>
      </c>
      <c r="S61" s="1">
        <v>3</v>
      </c>
      <c r="T61" s="1">
        <v>2</v>
      </c>
      <c r="U61" s="1">
        <v>3</v>
      </c>
      <c r="V61" s="1">
        <f t="shared" si="1"/>
        <v>112</v>
      </c>
    </row>
    <row r="62" spans="1:22" x14ac:dyDescent="0.25">
      <c r="A62" s="103">
        <v>60</v>
      </c>
      <c r="B62" s="1">
        <v>3</v>
      </c>
      <c r="C62" s="1">
        <v>2</v>
      </c>
      <c r="D62" s="1">
        <v>4</v>
      </c>
      <c r="E62" s="1">
        <v>4</v>
      </c>
      <c r="F62" s="1">
        <v>4</v>
      </c>
      <c r="G62" s="1">
        <v>4</v>
      </c>
      <c r="H62" s="1">
        <v>4</v>
      </c>
      <c r="I62" s="1">
        <v>4</v>
      </c>
      <c r="J62" s="1">
        <v>4</v>
      </c>
      <c r="K62" s="1">
        <v>3</v>
      </c>
      <c r="L62" s="1">
        <v>3</v>
      </c>
      <c r="M62" s="1">
        <v>3</v>
      </c>
      <c r="N62" s="1">
        <v>1</v>
      </c>
      <c r="O62" s="1">
        <v>2</v>
      </c>
      <c r="P62" s="1">
        <v>4</v>
      </c>
      <c r="Q62" s="100">
        <v>3</v>
      </c>
      <c r="R62" s="1">
        <v>2</v>
      </c>
      <c r="S62" s="1">
        <v>3</v>
      </c>
      <c r="T62" s="1">
        <v>3</v>
      </c>
      <c r="U62" s="1">
        <v>3</v>
      </c>
      <c r="V62" s="1">
        <f t="shared" si="1"/>
        <v>123</v>
      </c>
    </row>
    <row r="63" spans="1:22" x14ac:dyDescent="0.25">
      <c r="A63" s="103">
        <v>61</v>
      </c>
      <c r="B63" s="1">
        <v>3</v>
      </c>
      <c r="C63" s="1">
        <v>1</v>
      </c>
      <c r="D63" s="1">
        <v>1</v>
      </c>
      <c r="E63" s="1">
        <v>3</v>
      </c>
      <c r="F63" s="1">
        <v>3</v>
      </c>
      <c r="G63" s="1">
        <v>3</v>
      </c>
      <c r="H63" s="1">
        <v>2</v>
      </c>
      <c r="I63" s="1">
        <v>2</v>
      </c>
      <c r="J63" s="1">
        <v>3</v>
      </c>
      <c r="K63" s="1">
        <v>3</v>
      </c>
      <c r="L63" s="1">
        <v>3</v>
      </c>
      <c r="M63" s="1">
        <v>1</v>
      </c>
      <c r="N63" s="1">
        <v>1</v>
      </c>
      <c r="O63" s="1">
        <v>2</v>
      </c>
      <c r="P63" s="1">
        <v>3</v>
      </c>
      <c r="Q63" s="100">
        <v>4</v>
      </c>
      <c r="R63" s="1">
        <v>2</v>
      </c>
      <c r="S63" s="1">
        <v>3</v>
      </c>
      <c r="T63" s="1">
        <v>2</v>
      </c>
      <c r="U63" s="1">
        <v>2</v>
      </c>
      <c r="V63" s="1">
        <f t="shared" si="1"/>
        <v>108</v>
      </c>
    </row>
    <row r="64" spans="1:22" x14ac:dyDescent="0.25">
      <c r="A64" s="103">
        <v>62</v>
      </c>
      <c r="B64" s="1">
        <v>2</v>
      </c>
      <c r="C64" s="1">
        <v>2</v>
      </c>
      <c r="D64" s="1">
        <v>2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00">
        <v>2</v>
      </c>
      <c r="R64" s="1">
        <v>2</v>
      </c>
      <c r="S64" s="1">
        <v>3</v>
      </c>
      <c r="T64" s="1">
        <v>2</v>
      </c>
      <c r="U64" s="1">
        <v>2</v>
      </c>
      <c r="V64" s="1">
        <f t="shared" si="1"/>
        <v>105</v>
      </c>
    </row>
    <row r="65" spans="1:22" x14ac:dyDescent="0.25">
      <c r="A65" s="103">
        <v>63</v>
      </c>
      <c r="B65" s="1">
        <v>3</v>
      </c>
      <c r="C65" s="1">
        <v>3</v>
      </c>
      <c r="D65" s="1">
        <v>3</v>
      </c>
      <c r="E65" s="1">
        <v>3</v>
      </c>
      <c r="F65" s="1">
        <v>3</v>
      </c>
      <c r="G65" s="1">
        <v>3</v>
      </c>
      <c r="H65" s="1">
        <v>3</v>
      </c>
      <c r="I65" s="1">
        <v>3</v>
      </c>
      <c r="J65" s="1">
        <v>3</v>
      </c>
      <c r="K65" s="1">
        <v>3</v>
      </c>
      <c r="L65" s="1">
        <v>3</v>
      </c>
      <c r="M65" s="1">
        <v>3</v>
      </c>
      <c r="N65" s="1">
        <v>3</v>
      </c>
      <c r="O65" s="1">
        <v>3</v>
      </c>
      <c r="P65" s="1">
        <v>3</v>
      </c>
      <c r="Q65" s="100">
        <v>3</v>
      </c>
      <c r="R65" s="1">
        <v>3</v>
      </c>
      <c r="S65" s="1">
        <v>3</v>
      </c>
      <c r="T65" s="1">
        <v>3</v>
      </c>
      <c r="U65" s="1">
        <v>3</v>
      </c>
      <c r="V65" s="1">
        <f t="shared" si="1"/>
        <v>123</v>
      </c>
    </row>
    <row r="66" spans="1:22" x14ac:dyDescent="0.25">
      <c r="A66" s="103">
        <v>64</v>
      </c>
      <c r="B66" s="1">
        <v>2</v>
      </c>
      <c r="C66" s="1">
        <v>2</v>
      </c>
      <c r="D66" s="1">
        <v>3</v>
      </c>
      <c r="E66" s="1">
        <v>3</v>
      </c>
      <c r="F66" s="1">
        <v>2</v>
      </c>
      <c r="G66" s="1">
        <v>3</v>
      </c>
      <c r="H66" s="1">
        <v>2</v>
      </c>
      <c r="I66" s="1">
        <v>3</v>
      </c>
      <c r="J66" s="1">
        <v>3</v>
      </c>
      <c r="K66" s="1">
        <v>3</v>
      </c>
      <c r="L66" s="1">
        <v>3</v>
      </c>
      <c r="M66" s="1">
        <v>3</v>
      </c>
      <c r="N66" s="1">
        <v>2</v>
      </c>
      <c r="O66" s="1">
        <v>2</v>
      </c>
      <c r="P66" s="1">
        <v>2</v>
      </c>
      <c r="Q66" s="100">
        <v>2</v>
      </c>
      <c r="R66" s="1">
        <v>3</v>
      </c>
      <c r="S66" s="1">
        <v>3</v>
      </c>
      <c r="T66" s="1">
        <v>3</v>
      </c>
      <c r="U66" s="1">
        <v>3</v>
      </c>
      <c r="V66" s="1">
        <f t="shared" si="1"/>
        <v>116</v>
      </c>
    </row>
    <row r="67" spans="1:22" x14ac:dyDescent="0.25">
      <c r="A67" s="103">
        <v>65</v>
      </c>
      <c r="B67" s="1">
        <v>3</v>
      </c>
      <c r="C67" s="1">
        <v>3</v>
      </c>
      <c r="D67" s="1">
        <v>3</v>
      </c>
      <c r="E67" s="1">
        <v>1</v>
      </c>
      <c r="F67" s="1">
        <v>2</v>
      </c>
      <c r="G67" s="1">
        <v>3</v>
      </c>
      <c r="H67" s="1">
        <v>3</v>
      </c>
      <c r="I67" s="1">
        <v>3</v>
      </c>
      <c r="J67" s="1">
        <v>1</v>
      </c>
      <c r="K67" s="1">
        <v>3</v>
      </c>
      <c r="L67" s="1">
        <v>1</v>
      </c>
      <c r="M67" s="1">
        <v>1</v>
      </c>
      <c r="N67" s="1">
        <v>1</v>
      </c>
      <c r="O67" s="1">
        <v>2</v>
      </c>
      <c r="P67" s="1">
        <v>1</v>
      </c>
      <c r="Q67" s="100">
        <v>3</v>
      </c>
      <c r="R67" s="1">
        <v>3</v>
      </c>
      <c r="S67" s="1">
        <v>3</v>
      </c>
      <c r="T67" s="1">
        <v>3</v>
      </c>
      <c r="U67" s="1">
        <v>3</v>
      </c>
      <c r="V67" s="1">
        <f t="shared" ref="V67:V98" si="2">SUM(A67:U67)</f>
        <v>111</v>
      </c>
    </row>
    <row r="68" spans="1:22" x14ac:dyDescent="0.25">
      <c r="A68" s="103">
        <v>66</v>
      </c>
      <c r="B68" s="1">
        <v>2</v>
      </c>
      <c r="C68" s="1">
        <v>2</v>
      </c>
      <c r="D68" s="1">
        <v>2</v>
      </c>
      <c r="E68" s="1">
        <v>3</v>
      </c>
      <c r="F68" s="1">
        <v>3</v>
      </c>
      <c r="G68" s="1">
        <v>3</v>
      </c>
      <c r="H68" s="1">
        <v>2</v>
      </c>
      <c r="I68" s="1">
        <v>3</v>
      </c>
      <c r="J68" s="1">
        <v>2</v>
      </c>
      <c r="K68" s="1">
        <v>3</v>
      </c>
      <c r="L68" s="1">
        <v>3</v>
      </c>
      <c r="M68" s="1">
        <v>2</v>
      </c>
      <c r="N68" s="1">
        <v>2</v>
      </c>
      <c r="O68" s="1">
        <v>2</v>
      </c>
      <c r="P68" s="1">
        <v>3</v>
      </c>
      <c r="Q68" s="100">
        <v>3</v>
      </c>
      <c r="R68" s="1">
        <v>3</v>
      </c>
      <c r="S68" s="1">
        <v>2</v>
      </c>
      <c r="T68" s="1">
        <v>3</v>
      </c>
      <c r="U68" s="1">
        <v>3</v>
      </c>
      <c r="V68" s="1">
        <f t="shared" si="2"/>
        <v>117</v>
      </c>
    </row>
    <row r="69" spans="1:22" x14ac:dyDescent="0.25">
      <c r="A69" s="103">
        <v>67</v>
      </c>
      <c r="B69" s="1">
        <v>2</v>
      </c>
      <c r="C69" s="1">
        <v>1</v>
      </c>
      <c r="D69" s="1">
        <v>3</v>
      </c>
      <c r="E69" s="1">
        <v>4</v>
      </c>
      <c r="F69" s="1">
        <v>2</v>
      </c>
      <c r="G69" s="1">
        <v>3</v>
      </c>
      <c r="H69" s="1">
        <v>3</v>
      </c>
      <c r="I69" s="1">
        <v>3</v>
      </c>
      <c r="J69" s="1">
        <v>3</v>
      </c>
      <c r="K69" s="1">
        <v>3</v>
      </c>
      <c r="L69" s="1">
        <v>4</v>
      </c>
      <c r="M69" s="1">
        <v>3</v>
      </c>
      <c r="N69" s="1">
        <v>2</v>
      </c>
      <c r="O69" s="1">
        <v>2</v>
      </c>
      <c r="P69" s="1">
        <v>2</v>
      </c>
      <c r="Q69" s="100">
        <v>2</v>
      </c>
      <c r="R69" s="1">
        <v>4</v>
      </c>
      <c r="S69" s="1">
        <v>4</v>
      </c>
      <c r="T69" s="1">
        <v>4</v>
      </c>
      <c r="U69" s="1">
        <v>4</v>
      </c>
      <c r="V69" s="1">
        <f t="shared" si="2"/>
        <v>125</v>
      </c>
    </row>
    <row r="70" spans="1:22" x14ac:dyDescent="0.25">
      <c r="A70" s="103">
        <v>68</v>
      </c>
      <c r="B70" s="1">
        <v>3</v>
      </c>
      <c r="C70" s="1">
        <v>1</v>
      </c>
      <c r="D70" s="1">
        <v>3</v>
      </c>
      <c r="E70" s="1">
        <v>4</v>
      </c>
      <c r="F70" s="1">
        <v>1</v>
      </c>
      <c r="G70" s="1">
        <v>4</v>
      </c>
      <c r="H70" s="1">
        <v>4</v>
      </c>
      <c r="I70" s="1">
        <v>4</v>
      </c>
      <c r="J70" s="1">
        <v>4</v>
      </c>
      <c r="K70" s="1">
        <v>4</v>
      </c>
      <c r="L70" s="1">
        <v>4</v>
      </c>
      <c r="M70" s="1">
        <v>4</v>
      </c>
      <c r="N70" s="1">
        <v>3</v>
      </c>
      <c r="O70" s="1">
        <v>3</v>
      </c>
      <c r="P70" s="1">
        <v>2</v>
      </c>
      <c r="Q70" s="100">
        <v>3</v>
      </c>
      <c r="R70" s="1">
        <v>3</v>
      </c>
      <c r="S70" s="1">
        <v>3</v>
      </c>
      <c r="T70" s="1">
        <v>3</v>
      </c>
      <c r="U70" s="1">
        <v>3</v>
      </c>
      <c r="V70" s="1">
        <f t="shared" si="2"/>
        <v>131</v>
      </c>
    </row>
    <row r="71" spans="1:22" x14ac:dyDescent="0.25">
      <c r="A71" s="103">
        <v>69</v>
      </c>
      <c r="B71" s="1">
        <v>2</v>
      </c>
      <c r="C71" s="1">
        <v>2</v>
      </c>
      <c r="D71" s="1">
        <v>3</v>
      </c>
      <c r="E71" s="1">
        <v>3</v>
      </c>
      <c r="F71" s="1">
        <v>2</v>
      </c>
      <c r="G71" s="1">
        <v>3</v>
      </c>
      <c r="H71" s="1">
        <v>3</v>
      </c>
      <c r="I71" s="1">
        <v>4</v>
      </c>
      <c r="J71" s="1">
        <v>3</v>
      </c>
      <c r="K71" s="1">
        <v>3</v>
      </c>
      <c r="L71" s="1">
        <v>4</v>
      </c>
      <c r="M71" s="1">
        <v>3</v>
      </c>
      <c r="N71" s="1">
        <v>2</v>
      </c>
      <c r="O71" s="1">
        <v>3</v>
      </c>
      <c r="P71" s="1">
        <v>2</v>
      </c>
      <c r="Q71" s="100">
        <v>3</v>
      </c>
      <c r="R71" s="1">
        <v>4</v>
      </c>
      <c r="S71" s="1">
        <v>3</v>
      </c>
      <c r="T71" s="1">
        <v>2</v>
      </c>
      <c r="U71" s="1">
        <v>2</v>
      </c>
      <c r="V71" s="1">
        <f t="shared" si="2"/>
        <v>125</v>
      </c>
    </row>
    <row r="72" spans="1:22" x14ac:dyDescent="0.25">
      <c r="A72" s="103">
        <v>70</v>
      </c>
      <c r="B72" s="1">
        <v>2</v>
      </c>
      <c r="C72" s="1">
        <v>2</v>
      </c>
      <c r="D72" s="1">
        <v>3</v>
      </c>
      <c r="E72" s="1">
        <v>3</v>
      </c>
      <c r="F72" s="1">
        <v>3</v>
      </c>
      <c r="G72" s="1">
        <v>3</v>
      </c>
      <c r="H72" s="1">
        <v>2</v>
      </c>
      <c r="I72" s="1">
        <v>2</v>
      </c>
      <c r="J72" s="1">
        <v>2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3</v>
      </c>
      <c r="Q72" s="100">
        <v>3</v>
      </c>
      <c r="R72" s="1">
        <v>2</v>
      </c>
      <c r="S72" s="1">
        <v>3</v>
      </c>
      <c r="T72" s="1">
        <v>3</v>
      </c>
      <c r="U72" s="1">
        <v>3</v>
      </c>
      <c r="V72" s="1">
        <f t="shared" si="2"/>
        <v>120</v>
      </c>
    </row>
    <row r="73" spans="1:22" x14ac:dyDescent="0.25">
      <c r="A73" s="103">
        <v>71</v>
      </c>
      <c r="B73" s="1">
        <v>3</v>
      </c>
      <c r="C73" s="1">
        <v>1</v>
      </c>
      <c r="D73" s="1">
        <v>3</v>
      </c>
      <c r="E73" s="1">
        <v>4</v>
      </c>
      <c r="F73" s="1">
        <v>3</v>
      </c>
      <c r="G73" s="1">
        <v>3</v>
      </c>
      <c r="H73" s="1">
        <v>2</v>
      </c>
      <c r="I73" s="1">
        <v>1</v>
      </c>
      <c r="J73" s="1">
        <v>1</v>
      </c>
      <c r="K73" s="1">
        <v>3</v>
      </c>
      <c r="L73" s="1">
        <v>3</v>
      </c>
      <c r="M73" s="1">
        <v>1</v>
      </c>
      <c r="N73" s="1">
        <v>1</v>
      </c>
      <c r="O73" s="1">
        <v>2</v>
      </c>
      <c r="P73" s="1">
        <v>2</v>
      </c>
      <c r="Q73" s="100">
        <v>4</v>
      </c>
      <c r="R73" s="1">
        <v>3</v>
      </c>
      <c r="S73" s="1">
        <v>3</v>
      </c>
      <c r="T73" s="1">
        <v>3</v>
      </c>
      <c r="U73" s="1">
        <v>1</v>
      </c>
      <c r="V73" s="1">
        <f t="shared" si="2"/>
        <v>118</v>
      </c>
    </row>
    <row r="74" spans="1:22" x14ac:dyDescent="0.25">
      <c r="A74" s="103">
        <v>72</v>
      </c>
      <c r="B74" s="1">
        <v>1</v>
      </c>
      <c r="C74" s="1">
        <v>1</v>
      </c>
      <c r="D74" s="1">
        <v>1</v>
      </c>
      <c r="E74" s="1">
        <v>3</v>
      </c>
      <c r="F74" s="1">
        <v>2</v>
      </c>
      <c r="G74" s="1">
        <v>3</v>
      </c>
      <c r="H74" s="1">
        <v>2</v>
      </c>
      <c r="I74" s="1">
        <v>2</v>
      </c>
      <c r="J74" s="1">
        <v>2</v>
      </c>
      <c r="K74" s="1">
        <v>3</v>
      </c>
      <c r="L74" s="1">
        <v>3</v>
      </c>
      <c r="M74" s="1">
        <v>2</v>
      </c>
      <c r="N74" s="1">
        <v>2</v>
      </c>
      <c r="O74" s="1">
        <v>1</v>
      </c>
      <c r="P74" s="1">
        <v>2</v>
      </c>
      <c r="Q74" s="100">
        <v>3</v>
      </c>
      <c r="R74" s="1">
        <v>3</v>
      </c>
      <c r="S74" s="1">
        <v>3</v>
      </c>
      <c r="T74" s="1">
        <v>3</v>
      </c>
      <c r="U74" s="1">
        <v>3</v>
      </c>
      <c r="V74" s="1">
        <f t="shared" si="2"/>
        <v>117</v>
      </c>
    </row>
    <row r="75" spans="1:22" x14ac:dyDescent="0.25">
      <c r="A75" s="103">
        <v>73</v>
      </c>
      <c r="B75" s="1">
        <v>3</v>
      </c>
      <c r="C75" s="1">
        <v>2</v>
      </c>
      <c r="D75" s="1">
        <v>3</v>
      </c>
      <c r="E75" s="1">
        <v>3</v>
      </c>
      <c r="F75" s="1">
        <v>3</v>
      </c>
      <c r="G75" s="1">
        <v>3</v>
      </c>
      <c r="H75" s="1">
        <v>3</v>
      </c>
      <c r="I75" s="1">
        <v>3</v>
      </c>
      <c r="J75" s="1">
        <v>3</v>
      </c>
      <c r="K75" s="1">
        <v>3</v>
      </c>
      <c r="L75" s="1">
        <v>4</v>
      </c>
      <c r="M75" s="1">
        <v>3</v>
      </c>
      <c r="N75" s="1">
        <v>3</v>
      </c>
      <c r="O75" s="1">
        <v>3</v>
      </c>
      <c r="P75" s="1">
        <v>3</v>
      </c>
      <c r="Q75" s="100">
        <v>4</v>
      </c>
      <c r="R75" s="1">
        <v>4</v>
      </c>
      <c r="S75" s="1">
        <v>3</v>
      </c>
      <c r="T75" s="1">
        <v>3</v>
      </c>
      <c r="U75" s="1">
        <v>3</v>
      </c>
      <c r="V75" s="1">
        <f t="shared" si="2"/>
        <v>135</v>
      </c>
    </row>
    <row r="76" spans="1:22" x14ac:dyDescent="0.25">
      <c r="A76" s="103">
        <v>74</v>
      </c>
      <c r="B76" s="1">
        <v>1</v>
      </c>
      <c r="C76" s="1">
        <v>1</v>
      </c>
      <c r="D76" s="1">
        <v>2</v>
      </c>
      <c r="E76" s="1">
        <v>4</v>
      </c>
      <c r="F76" s="1">
        <v>1</v>
      </c>
      <c r="G76" s="1">
        <v>2</v>
      </c>
      <c r="H76" s="1">
        <v>3</v>
      </c>
      <c r="I76" s="1">
        <v>3</v>
      </c>
      <c r="J76" s="1">
        <v>2</v>
      </c>
      <c r="K76" s="1">
        <v>2</v>
      </c>
      <c r="L76" s="1">
        <v>2</v>
      </c>
      <c r="M76" s="1">
        <v>1</v>
      </c>
      <c r="N76" s="1">
        <v>1</v>
      </c>
      <c r="O76" s="1">
        <v>1</v>
      </c>
      <c r="P76" s="1">
        <v>3</v>
      </c>
      <c r="Q76" s="100">
        <v>2</v>
      </c>
      <c r="R76" s="1">
        <v>2</v>
      </c>
      <c r="S76" s="1">
        <v>1</v>
      </c>
      <c r="T76" s="1">
        <v>1</v>
      </c>
      <c r="U76" s="1">
        <v>1</v>
      </c>
      <c r="V76" s="1">
        <f t="shared" si="2"/>
        <v>110</v>
      </c>
    </row>
    <row r="77" spans="1:22" x14ac:dyDescent="0.25">
      <c r="A77" s="103">
        <v>75</v>
      </c>
      <c r="B77" s="1">
        <v>1</v>
      </c>
      <c r="C77" s="1">
        <v>1</v>
      </c>
      <c r="D77" s="1">
        <v>2</v>
      </c>
      <c r="E77" s="1">
        <v>4</v>
      </c>
      <c r="F77" s="1">
        <v>1</v>
      </c>
      <c r="G77" s="1">
        <v>2</v>
      </c>
      <c r="H77" s="1">
        <v>3</v>
      </c>
      <c r="I77" s="1">
        <v>3</v>
      </c>
      <c r="J77" s="1">
        <v>2</v>
      </c>
      <c r="K77" s="1">
        <v>2</v>
      </c>
      <c r="L77" s="1">
        <v>2</v>
      </c>
      <c r="M77" s="1">
        <v>1</v>
      </c>
      <c r="N77" s="1">
        <v>1</v>
      </c>
      <c r="O77" s="1">
        <v>1</v>
      </c>
      <c r="P77" s="1">
        <v>3</v>
      </c>
      <c r="Q77" s="100">
        <v>2</v>
      </c>
      <c r="R77" s="1">
        <v>2</v>
      </c>
      <c r="S77" s="1">
        <v>1</v>
      </c>
      <c r="T77" s="1">
        <v>1</v>
      </c>
      <c r="U77" s="1">
        <v>1</v>
      </c>
      <c r="V77" s="1">
        <f t="shared" si="2"/>
        <v>111</v>
      </c>
    </row>
    <row r="78" spans="1:22" x14ac:dyDescent="0.25">
      <c r="A78" s="103">
        <v>76</v>
      </c>
      <c r="B78" s="1">
        <v>2</v>
      </c>
      <c r="C78" s="1">
        <v>2</v>
      </c>
      <c r="D78" s="1">
        <v>1</v>
      </c>
      <c r="E78" s="1">
        <v>2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2</v>
      </c>
      <c r="O78" s="1">
        <v>2</v>
      </c>
      <c r="P78" s="1">
        <v>2</v>
      </c>
      <c r="Q78" s="100">
        <v>2</v>
      </c>
      <c r="R78" s="1">
        <v>2</v>
      </c>
      <c r="S78" s="1">
        <v>2</v>
      </c>
      <c r="T78" s="1">
        <v>2</v>
      </c>
      <c r="U78" s="1">
        <v>2</v>
      </c>
      <c r="V78" s="1">
        <f t="shared" si="2"/>
        <v>115</v>
      </c>
    </row>
    <row r="79" spans="1:22" x14ac:dyDescent="0.25">
      <c r="A79" s="103">
        <v>77</v>
      </c>
      <c r="B79" s="1">
        <v>1</v>
      </c>
      <c r="C79" s="1">
        <v>1</v>
      </c>
      <c r="D79" s="1">
        <v>3</v>
      </c>
      <c r="E79" s="1">
        <v>4</v>
      </c>
      <c r="F79" s="1">
        <v>1</v>
      </c>
      <c r="G79" s="1">
        <v>4</v>
      </c>
      <c r="H79" s="1">
        <v>2</v>
      </c>
      <c r="I79" s="1">
        <v>3</v>
      </c>
      <c r="J79" s="1">
        <v>3</v>
      </c>
      <c r="K79" s="1">
        <v>3</v>
      </c>
      <c r="L79" s="1">
        <v>3</v>
      </c>
      <c r="M79" s="1">
        <v>1</v>
      </c>
      <c r="N79" s="1">
        <v>1</v>
      </c>
      <c r="O79" s="1">
        <v>2</v>
      </c>
      <c r="P79" s="1">
        <v>2</v>
      </c>
      <c r="Q79" s="100">
        <v>3</v>
      </c>
      <c r="R79" s="1">
        <v>2</v>
      </c>
      <c r="S79" s="1">
        <v>2</v>
      </c>
      <c r="T79" s="1">
        <v>3</v>
      </c>
      <c r="U79" s="1">
        <v>2</v>
      </c>
      <c r="V79" s="1">
        <f t="shared" si="2"/>
        <v>123</v>
      </c>
    </row>
    <row r="80" spans="1:22" x14ac:dyDescent="0.25">
      <c r="A80" s="103">
        <v>78</v>
      </c>
      <c r="B80" s="1">
        <v>4</v>
      </c>
      <c r="C80" s="1">
        <v>1</v>
      </c>
      <c r="D80" s="1">
        <v>4</v>
      </c>
      <c r="E80" s="1">
        <v>4</v>
      </c>
      <c r="F80" s="1">
        <v>4</v>
      </c>
      <c r="G80" s="1">
        <v>4</v>
      </c>
      <c r="H80" s="1">
        <v>4</v>
      </c>
      <c r="I80" s="1">
        <v>4</v>
      </c>
      <c r="J80" s="1">
        <v>1</v>
      </c>
      <c r="K80" s="1">
        <v>4</v>
      </c>
      <c r="L80" s="1">
        <v>4</v>
      </c>
      <c r="M80" s="1">
        <v>4</v>
      </c>
      <c r="N80" s="1">
        <v>1</v>
      </c>
      <c r="O80" s="1">
        <v>4</v>
      </c>
      <c r="P80" s="1">
        <v>4</v>
      </c>
      <c r="Q80" s="100">
        <v>4</v>
      </c>
      <c r="R80" s="1">
        <v>4</v>
      </c>
      <c r="S80" s="1">
        <v>4</v>
      </c>
      <c r="T80" s="1">
        <v>4</v>
      </c>
      <c r="U80" s="1">
        <v>4</v>
      </c>
      <c r="V80" s="1">
        <f t="shared" si="2"/>
        <v>149</v>
      </c>
    </row>
    <row r="81" spans="1:22" x14ac:dyDescent="0.25">
      <c r="A81" s="103">
        <v>79</v>
      </c>
      <c r="B81" s="1">
        <v>2</v>
      </c>
      <c r="C81" s="1">
        <v>2</v>
      </c>
      <c r="D81" s="1">
        <v>3</v>
      </c>
      <c r="E81" s="1">
        <v>3</v>
      </c>
      <c r="F81" s="1">
        <v>2</v>
      </c>
      <c r="G81" s="1">
        <v>3</v>
      </c>
      <c r="H81" s="1">
        <v>2</v>
      </c>
      <c r="I81" s="1">
        <v>2</v>
      </c>
      <c r="J81" s="1">
        <v>2</v>
      </c>
      <c r="K81" s="1">
        <v>3</v>
      </c>
      <c r="L81" s="1">
        <v>3</v>
      </c>
      <c r="M81" s="1">
        <v>2</v>
      </c>
      <c r="N81" s="1">
        <v>1</v>
      </c>
      <c r="O81" s="1">
        <v>2</v>
      </c>
      <c r="P81" s="1">
        <v>2</v>
      </c>
      <c r="Q81" s="100">
        <v>2</v>
      </c>
      <c r="R81" s="1">
        <v>2</v>
      </c>
      <c r="S81" s="1">
        <v>3</v>
      </c>
      <c r="T81" s="1">
        <v>2</v>
      </c>
      <c r="U81" s="1">
        <v>2</v>
      </c>
      <c r="V81" s="1">
        <f t="shared" si="2"/>
        <v>124</v>
      </c>
    </row>
    <row r="82" spans="1:22" x14ac:dyDescent="0.25">
      <c r="A82" s="103">
        <v>80</v>
      </c>
      <c r="B82" s="1">
        <v>3</v>
      </c>
      <c r="C82" s="1">
        <v>4</v>
      </c>
      <c r="D82" s="1">
        <v>3</v>
      </c>
      <c r="E82" s="1">
        <v>3</v>
      </c>
      <c r="F82" s="1">
        <v>4</v>
      </c>
      <c r="G82" s="1">
        <v>3</v>
      </c>
      <c r="H82" s="1">
        <v>3</v>
      </c>
      <c r="I82" s="1">
        <v>3</v>
      </c>
      <c r="J82" s="1">
        <v>3</v>
      </c>
      <c r="K82" s="1">
        <v>3</v>
      </c>
      <c r="L82" s="1">
        <v>4</v>
      </c>
      <c r="M82" s="1">
        <v>2</v>
      </c>
      <c r="N82" s="1">
        <v>2</v>
      </c>
      <c r="O82" s="1">
        <v>3</v>
      </c>
      <c r="P82" s="1">
        <v>3</v>
      </c>
      <c r="Q82" s="100">
        <v>4</v>
      </c>
      <c r="R82" s="1">
        <v>3</v>
      </c>
      <c r="S82" s="1">
        <v>3</v>
      </c>
      <c r="T82" s="1">
        <v>3</v>
      </c>
      <c r="U82" s="1">
        <v>3</v>
      </c>
      <c r="V82" s="1">
        <f t="shared" si="2"/>
        <v>142</v>
      </c>
    </row>
    <row r="83" spans="1:22" x14ac:dyDescent="0.25">
      <c r="A83" s="103">
        <v>81</v>
      </c>
      <c r="B83" s="1">
        <v>3</v>
      </c>
      <c r="C83" s="1">
        <v>3</v>
      </c>
      <c r="D83" s="1">
        <v>4</v>
      </c>
      <c r="E83" s="1">
        <v>4</v>
      </c>
      <c r="F83" s="1">
        <v>3</v>
      </c>
      <c r="G83" s="1">
        <v>3</v>
      </c>
      <c r="H83" s="1">
        <v>3</v>
      </c>
      <c r="I83" s="1">
        <v>4</v>
      </c>
      <c r="J83" s="1">
        <v>3</v>
      </c>
      <c r="K83" s="1">
        <v>3</v>
      </c>
      <c r="L83" s="1">
        <v>4</v>
      </c>
      <c r="M83" s="1">
        <v>3</v>
      </c>
      <c r="N83" s="1">
        <v>3</v>
      </c>
      <c r="O83" s="1">
        <v>4</v>
      </c>
      <c r="P83" s="1">
        <v>3</v>
      </c>
      <c r="Q83" s="100">
        <v>3</v>
      </c>
      <c r="R83" s="1">
        <v>4</v>
      </c>
      <c r="S83" s="1">
        <v>4</v>
      </c>
      <c r="T83" s="1">
        <v>4</v>
      </c>
      <c r="U83" s="1">
        <v>3</v>
      </c>
      <c r="V83" s="1">
        <f t="shared" si="2"/>
        <v>149</v>
      </c>
    </row>
    <row r="84" spans="1:22" x14ac:dyDescent="0.25">
      <c r="A84" s="103">
        <v>82</v>
      </c>
      <c r="B84" s="1">
        <v>2</v>
      </c>
      <c r="C84" s="1">
        <v>2</v>
      </c>
      <c r="D84" s="1">
        <v>3</v>
      </c>
      <c r="E84" s="1">
        <v>3</v>
      </c>
      <c r="F84" s="1">
        <v>3</v>
      </c>
      <c r="G84" s="1">
        <v>3</v>
      </c>
      <c r="H84" s="1">
        <v>2</v>
      </c>
      <c r="I84" s="1">
        <v>3</v>
      </c>
      <c r="J84" s="1">
        <v>3</v>
      </c>
      <c r="K84" s="1">
        <v>3</v>
      </c>
      <c r="L84" s="1">
        <v>3</v>
      </c>
      <c r="M84" s="1">
        <v>2</v>
      </c>
      <c r="N84" s="1">
        <v>2</v>
      </c>
      <c r="O84" s="1">
        <v>2</v>
      </c>
      <c r="P84" s="1">
        <v>2</v>
      </c>
      <c r="Q84" s="100">
        <v>4</v>
      </c>
      <c r="R84" s="1">
        <v>3</v>
      </c>
      <c r="S84" s="1">
        <v>3</v>
      </c>
      <c r="T84" s="1">
        <v>3</v>
      </c>
      <c r="U84" s="1">
        <v>3</v>
      </c>
      <c r="V84" s="1">
        <f t="shared" si="2"/>
        <v>136</v>
      </c>
    </row>
    <row r="85" spans="1:22" x14ac:dyDescent="0.25">
      <c r="A85" s="103">
        <v>83</v>
      </c>
      <c r="B85" s="1">
        <v>3</v>
      </c>
      <c r="C85" s="1">
        <v>3</v>
      </c>
      <c r="D85" s="1">
        <v>3</v>
      </c>
      <c r="E85" s="1">
        <v>3</v>
      </c>
      <c r="F85" s="1">
        <v>3</v>
      </c>
      <c r="G85" s="1">
        <v>4</v>
      </c>
      <c r="H85" s="1">
        <v>3</v>
      </c>
      <c r="I85" s="1">
        <v>3</v>
      </c>
      <c r="J85" s="1">
        <v>3</v>
      </c>
      <c r="K85" s="1">
        <v>3</v>
      </c>
      <c r="L85" s="1">
        <v>3</v>
      </c>
      <c r="M85" s="1">
        <v>3</v>
      </c>
      <c r="N85" s="1">
        <v>3</v>
      </c>
      <c r="O85" s="1">
        <v>3</v>
      </c>
      <c r="P85" s="1">
        <v>3</v>
      </c>
      <c r="Q85" s="100">
        <v>2</v>
      </c>
      <c r="R85" s="1">
        <v>3</v>
      </c>
      <c r="S85" s="1">
        <v>4</v>
      </c>
      <c r="T85" s="1">
        <v>3</v>
      </c>
      <c r="U85" s="1">
        <v>3</v>
      </c>
      <c r="V85" s="1">
        <f t="shared" si="2"/>
        <v>144</v>
      </c>
    </row>
    <row r="86" spans="1:22" x14ac:dyDescent="0.25">
      <c r="A86" s="103">
        <v>84</v>
      </c>
      <c r="B86" s="1">
        <v>3</v>
      </c>
      <c r="C86" s="1">
        <v>3</v>
      </c>
      <c r="D86" s="1">
        <v>2</v>
      </c>
      <c r="E86" s="1">
        <v>3</v>
      </c>
      <c r="F86" s="1">
        <v>4</v>
      </c>
      <c r="G86" s="1">
        <v>3</v>
      </c>
      <c r="H86" s="1">
        <v>3</v>
      </c>
      <c r="I86" s="1">
        <v>3</v>
      </c>
      <c r="J86" s="1">
        <v>3</v>
      </c>
      <c r="K86" s="1">
        <v>3</v>
      </c>
      <c r="L86" s="1">
        <v>3</v>
      </c>
      <c r="M86" s="1">
        <v>2</v>
      </c>
      <c r="N86" s="1">
        <v>1</v>
      </c>
      <c r="O86" s="1">
        <v>2</v>
      </c>
      <c r="P86" s="1">
        <v>2</v>
      </c>
      <c r="Q86" s="100">
        <v>3</v>
      </c>
      <c r="R86" s="1">
        <v>2</v>
      </c>
      <c r="S86" s="1">
        <v>3</v>
      </c>
      <c r="T86" s="1">
        <v>3</v>
      </c>
      <c r="U86" s="1">
        <v>3</v>
      </c>
      <c r="V86" s="1">
        <f t="shared" si="2"/>
        <v>138</v>
      </c>
    </row>
    <row r="87" spans="1:22" x14ac:dyDescent="0.25">
      <c r="A87" s="103">
        <v>85</v>
      </c>
      <c r="B87" s="1">
        <v>4</v>
      </c>
      <c r="C87" s="1">
        <v>4</v>
      </c>
      <c r="D87" s="1">
        <v>4</v>
      </c>
      <c r="E87" s="1">
        <v>4</v>
      </c>
      <c r="F87" s="1">
        <v>4</v>
      </c>
      <c r="G87" s="1">
        <v>4</v>
      </c>
      <c r="H87" s="1">
        <v>4</v>
      </c>
      <c r="I87" s="1">
        <v>4</v>
      </c>
      <c r="J87" s="1">
        <v>4</v>
      </c>
      <c r="K87" s="1">
        <v>4</v>
      </c>
      <c r="L87" s="1">
        <v>4</v>
      </c>
      <c r="M87" s="1">
        <v>4</v>
      </c>
      <c r="N87" s="1">
        <v>4</v>
      </c>
      <c r="O87" s="1">
        <v>4</v>
      </c>
      <c r="P87" s="1">
        <v>4</v>
      </c>
      <c r="Q87" s="100">
        <v>1</v>
      </c>
      <c r="R87" s="1">
        <v>3</v>
      </c>
      <c r="S87" s="1">
        <v>4</v>
      </c>
      <c r="T87" s="1">
        <v>4</v>
      </c>
      <c r="U87" s="1">
        <v>4</v>
      </c>
      <c r="V87" s="1">
        <f t="shared" si="2"/>
        <v>161</v>
      </c>
    </row>
    <row r="88" spans="1:22" x14ac:dyDescent="0.25">
      <c r="A88" s="103">
        <v>86</v>
      </c>
      <c r="B88" s="1">
        <v>1</v>
      </c>
      <c r="C88" s="1">
        <v>1</v>
      </c>
      <c r="D88" s="1">
        <v>4</v>
      </c>
      <c r="E88" s="1">
        <v>4</v>
      </c>
      <c r="F88" s="1">
        <v>4</v>
      </c>
      <c r="G88" s="1">
        <v>4</v>
      </c>
      <c r="H88" s="1">
        <v>4</v>
      </c>
      <c r="I88" s="1">
        <v>4</v>
      </c>
      <c r="J88" s="1">
        <v>4</v>
      </c>
      <c r="K88" s="1">
        <v>4</v>
      </c>
      <c r="L88" s="1">
        <v>4</v>
      </c>
      <c r="M88" s="1">
        <v>4</v>
      </c>
      <c r="N88" s="1">
        <v>1</v>
      </c>
      <c r="O88" s="1">
        <v>4</v>
      </c>
      <c r="P88" s="1">
        <v>4</v>
      </c>
      <c r="Q88" s="100">
        <v>1</v>
      </c>
      <c r="R88" s="1">
        <v>4</v>
      </c>
      <c r="S88" s="1">
        <v>4</v>
      </c>
      <c r="T88" s="1">
        <v>4</v>
      </c>
      <c r="U88" s="1">
        <v>4</v>
      </c>
      <c r="V88" s="1">
        <f t="shared" si="2"/>
        <v>154</v>
      </c>
    </row>
    <row r="89" spans="1:22" x14ac:dyDescent="0.25">
      <c r="A89" s="103">
        <v>87</v>
      </c>
      <c r="B89" s="1">
        <v>2</v>
      </c>
      <c r="C89" s="1">
        <v>2</v>
      </c>
      <c r="D89" s="1">
        <v>3</v>
      </c>
      <c r="E89" s="1">
        <v>3</v>
      </c>
      <c r="F89" s="1">
        <v>2</v>
      </c>
      <c r="G89" s="1">
        <v>3</v>
      </c>
      <c r="H89" s="1">
        <v>3</v>
      </c>
      <c r="I89" s="1">
        <v>3</v>
      </c>
      <c r="J89" s="1">
        <v>3</v>
      </c>
      <c r="K89" s="1">
        <v>2</v>
      </c>
      <c r="L89" s="1">
        <v>3</v>
      </c>
      <c r="M89" s="1">
        <v>3</v>
      </c>
      <c r="N89" s="1">
        <v>2</v>
      </c>
      <c r="O89" s="1">
        <v>2</v>
      </c>
      <c r="P89" s="1">
        <v>3</v>
      </c>
      <c r="Q89" s="100">
        <v>2</v>
      </c>
      <c r="R89" s="1">
        <v>2</v>
      </c>
      <c r="S89" s="1">
        <v>3</v>
      </c>
      <c r="T89" s="1">
        <v>3</v>
      </c>
      <c r="U89" s="1">
        <v>3</v>
      </c>
      <c r="V89" s="1">
        <f t="shared" si="2"/>
        <v>139</v>
      </c>
    </row>
    <row r="90" spans="1:22" x14ac:dyDescent="0.25">
      <c r="A90" s="103">
        <v>88</v>
      </c>
      <c r="B90" s="1">
        <v>2</v>
      </c>
      <c r="C90" s="1">
        <v>2</v>
      </c>
      <c r="D90" s="1">
        <v>3</v>
      </c>
      <c r="E90" s="1">
        <v>3</v>
      </c>
      <c r="F90" s="1">
        <v>2</v>
      </c>
      <c r="G90" s="1">
        <v>3</v>
      </c>
      <c r="H90" s="1">
        <v>3</v>
      </c>
      <c r="I90" s="1">
        <v>2</v>
      </c>
      <c r="J90" s="1">
        <v>3</v>
      </c>
      <c r="K90" s="1">
        <v>2</v>
      </c>
      <c r="L90" s="1">
        <v>3</v>
      </c>
      <c r="M90" s="1">
        <v>3</v>
      </c>
      <c r="N90" s="1">
        <v>3</v>
      </c>
      <c r="O90" s="1">
        <v>3</v>
      </c>
      <c r="P90" s="1">
        <v>3</v>
      </c>
      <c r="Q90" s="100">
        <v>3</v>
      </c>
      <c r="R90" s="1">
        <v>2</v>
      </c>
      <c r="S90" s="1">
        <v>2</v>
      </c>
      <c r="T90" s="1">
        <v>2</v>
      </c>
      <c r="U90" s="1">
        <v>2</v>
      </c>
      <c r="V90" s="1">
        <f t="shared" si="2"/>
        <v>139</v>
      </c>
    </row>
    <row r="91" spans="1:22" x14ac:dyDescent="0.25">
      <c r="A91" s="103">
        <v>89</v>
      </c>
      <c r="B91" s="1">
        <v>3</v>
      </c>
      <c r="C91" s="1">
        <v>3</v>
      </c>
      <c r="D91" s="1">
        <v>2</v>
      </c>
      <c r="E91" s="1">
        <v>3</v>
      </c>
      <c r="F91" s="1">
        <v>4</v>
      </c>
      <c r="G91" s="1">
        <v>3</v>
      </c>
      <c r="H91" s="1">
        <v>3</v>
      </c>
      <c r="I91" s="1">
        <v>3</v>
      </c>
      <c r="J91" s="1">
        <v>3</v>
      </c>
      <c r="K91" s="1">
        <v>3</v>
      </c>
      <c r="L91" s="1">
        <v>3</v>
      </c>
      <c r="M91" s="1">
        <v>2</v>
      </c>
      <c r="N91" s="1">
        <v>1</v>
      </c>
      <c r="O91" s="1">
        <v>2</v>
      </c>
      <c r="P91" s="1">
        <v>2</v>
      </c>
      <c r="Q91" s="100">
        <v>3</v>
      </c>
      <c r="R91" s="1">
        <v>2</v>
      </c>
      <c r="S91" s="1">
        <v>3</v>
      </c>
      <c r="T91" s="1">
        <v>3</v>
      </c>
      <c r="U91" s="1">
        <v>3</v>
      </c>
      <c r="V91" s="1">
        <f t="shared" si="2"/>
        <v>143</v>
      </c>
    </row>
    <row r="92" spans="1:22" x14ac:dyDescent="0.25">
      <c r="A92" s="103">
        <v>90</v>
      </c>
      <c r="B92" s="1">
        <v>4</v>
      </c>
      <c r="C92" s="1">
        <v>4</v>
      </c>
      <c r="D92" s="1">
        <v>4</v>
      </c>
      <c r="E92" s="1">
        <v>4</v>
      </c>
      <c r="F92" s="1">
        <v>4</v>
      </c>
      <c r="G92" s="1">
        <v>4</v>
      </c>
      <c r="H92" s="1">
        <v>4</v>
      </c>
      <c r="I92" s="1">
        <v>4</v>
      </c>
      <c r="J92" s="1">
        <v>4</v>
      </c>
      <c r="K92" s="1">
        <v>4</v>
      </c>
      <c r="L92" s="1">
        <v>4</v>
      </c>
      <c r="M92" s="1">
        <v>4</v>
      </c>
      <c r="N92" s="1">
        <v>4</v>
      </c>
      <c r="O92" s="1">
        <v>3</v>
      </c>
      <c r="P92" s="1">
        <v>4</v>
      </c>
      <c r="Q92" s="100">
        <v>2</v>
      </c>
      <c r="R92" s="1">
        <v>4</v>
      </c>
      <c r="S92" s="1">
        <v>4</v>
      </c>
      <c r="T92" s="1">
        <v>4</v>
      </c>
      <c r="U92" s="1">
        <v>4</v>
      </c>
      <c r="V92" s="1">
        <f t="shared" si="2"/>
        <v>167</v>
      </c>
    </row>
    <row r="93" spans="1:22" x14ac:dyDescent="0.25">
      <c r="A93" s="103">
        <v>91</v>
      </c>
      <c r="B93" s="1">
        <v>3</v>
      </c>
      <c r="C93" s="1">
        <v>2</v>
      </c>
      <c r="D93" s="1">
        <v>3</v>
      </c>
      <c r="E93" s="1">
        <v>3</v>
      </c>
      <c r="F93" s="1">
        <v>3</v>
      </c>
      <c r="G93" s="1">
        <v>3</v>
      </c>
      <c r="H93" s="1">
        <v>3</v>
      </c>
      <c r="I93" s="1">
        <v>2</v>
      </c>
      <c r="J93" s="1">
        <v>2</v>
      </c>
      <c r="K93" s="1">
        <v>2</v>
      </c>
      <c r="L93" s="1">
        <v>3</v>
      </c>
      <c r="M93" s="1">
        <v>2</v>
      </c>
      <c r="N93" s="1">
        <v>2</v>
      </c>
      <c r="O93" s="1">
        <v>3</v>
      </c>
      <c r="P93" s="1">
        <v>3</v>
      </c>
      <c r="Q93" s="100">
        <v>2</v>
      </c>
      <c r="R93" s="1">
        <v>3</v>
      </c>
      <c r="S93" s="1">
        <v>3</v>
      </c>
      <c r="T93" s="1">
        <v>3</v>
      </c>
      <c r="U93" s="1">
        <v>3</v>
      </c>
      <c r="V93" s="1">
        <f t="shared" si="2"/>
        <v>144</v>
      </c>
    </row>
    <row r="94" spans="1:22" x14ac:dyDescent="0.25">
      <c r="A94" s="103">
        <v>92</v>
      </c>
      <c r="B94" s="1">
        <v>2</v>
      </c>
      <c r="C94" s="1">
        <v>2</v>
      </c>
      <c r="D94" s="1">
        <v>3</v>
      </c>
      <c r="E94" s="1">
        <v>4</v>
      </c>
      <c r="F94" s="1">
        <v>2</v>
      </c>
      <c r="G94" s="1">
        <v>2</v>
      </c>
      <c r="H94" s="1">
        <v>3</v>
      </c>
      <c r="I94" s="1">
        <v>4</v>
      </c>
      <c r="J94" s="1">
        <v>2</v>
      </c>
      <c r="K94" s="1">
        <v>2</v>
      </c>
      <c r="L94" s="1">
        <v>4</v>
      </c>
      <c r="M94" s="1">
        <v>2</v>
      </c>
      <c r="N94" s="1">
        <v>2</v>
      </c>
      <c r="O94" s="1">
        <v>2</v>
      </c>
      <c r="P94" s="1">
        <v>3</v>
      </c>
      <c r="Q94" s="100">
        <v>3</v>
      </c>
      <c r="R94" s="1">
        <v>3</v>
      </c>
      <c r="S94" s="1">
        <v>3</v>
      </c>
      <c r="T94" s="1">
        <v>3</v>
      </c>
      <c r="U94" s="1">
        <v>2</v>
      </c>
      <c r="V94" s="1">
        <f t="shared" si="2"/>
        <v>145</v>
      </c>
    </row>
    <row r="95" spans="1:22" x14ac:dyDescent="0.25">
      <c r="A95" s="103">
        <v>93</v>
      </c>
      <c r="B95" s="1">
        <v>3</v>
      </c>
      <c r="C95" s="1">
        <v>2</v>
      </c>
      <c r="D95" s="1">
        <v>3</v>
      </c>
      <c r="E95" s="1">
        <v>3</v>
      </c>
      <c r="F95" s="1">
        <v>3</v>
      </c>
      <c r="G95" s="1">
        <v>3</v>
      </c>
      <c r="H95" s="1">
        <v>3</v>
      </c>
      <c r="I95" s="1">
        <v>3</v>
      </c>
      <c r="J95" s="1">
        <v>3</v>
      </c>
      <c r="K95" s="1">
        <v>3</v>
      </c>
      <c r="L95" s="1">
        <v>3</v>
      </c>
      <c r="M95" s="1">
        <v>2</v>
      </c>
      <c r="N95" s="1">
        <v>2</v>
      </c>
      <c r="O95" s="1">
        <v>2</v>
      </c>
      <c r="P95" s="1">
        <v>3</v>
      </c>
      <c r="Q95" s="100">
        <v>2</v>
      </c>
      <c r="R95" s="1">
        <v>2</v>
      </c>
      <c r="S95" s="1">
        <v>3</v>
      </c>
      <c r="T95" s="1">
        <v>3</v>
      </c>
      <c r="U95" s="1">
        <v>3</v>
      </c>
      <c r="V95" s="1">
        <f t="shared" si="2"/>
        <v>147</v>
      </c>
    </row>
    <row r="96" spans="1:22" x14ac:dyDescent="0.25">
      <c r="A96" s="103">
        <v>94</v>
      </c>
      <c r="B96" s="1">
        <v>3</v>
      </c>
      <c r="C96" s="1">
        <v>1</v>
      </c>
      <c r="D96" s="1">
        <v>3</v>
      </c>
      <c r="E96" s="1">
        <v>3</v>
      </c>
      <c r="F96" s="1">
        <v>2</v>
      </c>
      <c r="G96" s="1">
        <v>3</v>
      </c>
      <c r="H96" s="1">
        <v>2</v>
      </c>
      <c r="I96" s="1">
        <v>3</v>
      </c>
      <c r="J96" s="1">
        <v>3</v>
      </c>
      <c r="K96" s="1">
        <v>3</v>
      </c>
      <c r="L96" s="1">
        <v>3</v>
      </c>
      <c r="M96" s="1">
        <v>1</v>
      </c>
      <c r="N96" s="1">
        <v>1</v>
      </c>
      <c r="O96" s="1">
        <v>3</v>
      </c>
      <c r="P96" s="1">
        <v>2</v>
      </c>
      <c r="Q96" s="100">
        <v>3</v>
      </c>
      <c r="R96" s="1">
        <v>3</v>
      </c>
      <c r="S96" s="1">
        <v>3</v>
      </c>
      <c r="T96" s="1">
        <v>3</v>
      </c>
      <c r="U96" s="1">
        <v>3</v>
      </c>
      <c r="V96" s="1">
        <f t="shared" si="2"/>
        <v>145</v>
      </c>
    </row>
    <row r="97" spans="1:22" x14ac:dyDescent="0.25">
      <c r="A97" s="103">
        <v>95</v>
      </c>
      <c r="B97" s="1">
        <v>1</v>
      </c>
      <c r="C97" s="1">
        <v>1</v>
      </c>
      <c r="D97" s="1">
        <v>2</v>
      </c>
      <c r="E97" s="1">
        <v>4</v>
      </c>
      <c r="F97" s="1">
        <v>1</v>
      </c>
      <c r="G97" s="1">
        <v>3</v>
      </c>
      <c r="H97" s="1">
        <v>2</v>
      </c>
      <c r="I97" s="1">
        <v>2</v>
      </c>
      <c r="J97" s="1">
        <v>1</v>
      </c>
      <c r="K97" s="1">
        <v>3</v>
      </c>
      <c r="L97" s="1">
        <v>3</v>
      </c>
      <c r="M97" s="1">
        <v>1</v>
      </c>
      <c r="N97" s="1">
        <v>1</v>
      </c>
      <c r="O97" s="1">
        <v>1</v>
      </c>
      <c r="P97" s="1">
        <v>2</v>
      </c>
      <c r="Q97" s="100">
        <v>1</v>
      </c>
      <c r="R97" s="1">
        <v>2</v>
      </c>
      <c r="S97" s="1">
        <v>3</v>
      </c>
      <c r="T97" s="1">
        <v>3</v>
      </c>
      <c r="U97" s="1">
        <v>3</v>
      </c>
      <c r="V97" s="1">
        <f t="shared" si="2"/>
        <v>135</v>
      </c>
    </row>
    <row r="98" spans="1:22" x14ac:dyDescent="0.25">
      <c r="A98" s="103">
        <v>96</v>
      </c>
      <c r="B98" s="1">
        <v>2</v>
      </c>
      <c r="C98" s="1">
        <v>2</v>
      </c>
      <c r="D98" s="1">
        <v>3</v>
      </c>
      <c r="E98" s="1">
        <v>3</v>
      </c>
      <c r="F98" s="1">
        <v>2</v>
      </c>
      <c r="G98" s="1">
        <v>3</v>
      </c>
      <c r="H98" s="1">
        <v>3</v>
      </c>
      <c r="I98" s="1">
        <v>4</v>
      </c>
      <c r="J98" s="1">
        <v>3</v>
      </c>
      <c r="K98" s="1">
        <v>3</v>
      </c>
      <c r="L98" s="1">
        <v>3</v>
      </c>
      <c r="M98" s="1">
        <v>3</v>
      </c>
      <c r="N98" s="1">
        <v>3</v>
      </c>
      <c r="O98" s="1">
        <v>3</v>
      </c>
      <c r="P98" s="1">
        <v>2</v>
      </c>
      <c r="Q98" s="100">
        <v>2</v>
      </c>
      <c r="R98" s="1">
        <v>3</v>
      </c>
      <c r="S98" s="1">
        <v>3</v>
      </c>
      <c r="T98" s="1">
        <v>3</v>
      </c>
      <c r="U98" s="1">
        <v>3</v>
      </c>
      <c r="V98" s="1">
        <f t="shared" si="2"/>
        <v>152</v>
      </c>
    </row>
    <row r="99" spans="1:22" x14ac:dyDescent="0.25">
      <c r="A99" s="103">
        <v>97</v>
      </c>
      <c r="B99" s="1">
        <v>3</v>
      </c>
      <c r="C99" s="1">
        <v>3</v>
      </c>
      <c r="D99" s="1">
        <v>3</v>
      </c>
      <c r="E99" s="1">
        <v>3</v>
      </c>
      <c r="F99" s="1">
        <v>4</v>
      </c>
      <c r="G99" s="1">
        <v>4</v>
      </c>
      <c r="H99" s="1">
        <v>3</v>
      </c>
      <c r="I99" s="1">
        <v>3</v>
      </c>
      <c r="J99" s="1">
        <v>3</v>
      </c>
      <c r="K99" s="1">
        <v>3</v>
      </c>
      <c r="L99" s="1">
        <v>3</v>
      </c>
      <c r="M99" s="1">
        <v>3</v>
      </c>
      <c r="N99" s="1">
        <v>3</v>
      </c>
      <c r="O99" s="1">
        <v>3</v>
      </c>
      <c r="P99" s="1">
        <v>3</v>
      </c>
      <c r="Q99" s="100">
        <v>3</v>
      </c>
      <c r="R99" s="1">
        <v>4</v>
      </c>
      <c r="S99" s="1">
        <v>3</v>
      </c>
      <c r="T99" s="1">
        <v>3</v>
      </c>
      <c r="U99" s="1">
        <v>3</v>
      </c>
      <c r="V99" s="1">
        <f t="shared" ref="V99:V121" si="3">SUM(A99:U99)</f>
        <v>160</v>
      </c>
    </row>
    <row r="100" spans="1:22" x14ac:dyDescent="0.25">
      <c r="A100" s="103">
        <v>98</v>
      </c>
      <c r="B100" s="1">
        <v>3</v>
      </c>
      <c r="C100" s="1">
        <v>1</v>
      </c>
      <c r="D100" s="1">
        <v>3</v>
      </c>
      <c r="E100" s="1">
        <v>4</v>
      </c>
      <c r="F100" s="1">
        <v>3</v>
      </c>
      <c r="G100" s="1">
        <v>3</v>
      </c>
      <c r="H100" s="1">
        <v>3</v>
      </c>
      <c r="I100" s="1">
        <v>3</v>
      </c>
      <c r="J100" s="1">
        <v>3</v>
      </c>
      <c r="K100" s="1">
        <v>3</v>
      </c>
      <c r="L100" s="1">
        <v>3</v>
      </c>
      <c r="M100" s="1">
        <v>2</v>
      </c>
      <c r="N100" s="1">
        <v>2</v>
      </c>
      <c r="O100" s="1">
        <v>3</v>
      </c>
      <c r="P100" s="1">
        <v>3</v>
      </c>
      <c r="Q100" s="100">
        <v>3</v>
      </c>
      <c r="R100" s="1">
        <v>3</v>
      </c>
      <c r="S100" s="1">
        <v>3</v>
      </c>
      <c r="T100" s="1">
        <v>3</v>
      </c>
      <c r="U100" s="1">
        <v>3</v>
      </c>
      <c r="V100" s="1">
        <f t="shared" si="3"/>
        <v>155</v>
      </c>
    </row>
    <row r="101" spans="1:22" x14ac:dyDescent="0.25">
      <c r="A101" s="103">
        <v>99</v>
      </c>
      <c r="B101" s="1">
        <v>3</v>
      </c>
      <c r="C101" s="1">
        <v>3</v>
      </c>
      <c r="D101" s="1">
        <v>4</v>
      </c>
      <c r="E101" s="1">
        <v>4</v>
      </c>
      <c r="F101" s="1">
        <v>3</v>
      </c>
      <c r="G101" s="1">
        <v>3</v>
      </c>
      <c r="H101" s="1">
        <v>3</v>
      </c>
      <c r="I101" s="1">
        <v>4</v>
      </c>
      <c r="J101" s="1">
        <v>3</v>
      </c>
      <c r="K101" s="1">
        <v>3</v>
      </c>
      <c r="L101" s="1">
        <v>4</v>
      </c>
      <c r="M101" s="1">
        <v>3</v>
      </c>
      <c r="N101" s="1">
        <v>3</v>
      </c>
      <c r="O101" s="1">
        <v>4</v>
      </c>
      <c r="P101" s="1">
        <v>3</v>
      </c>
      <c r="Q101" s="100">
        <v>3</v>
      </c>
      <c r="R101" s="1">
        <v>4</v>
      </c>
      <c r="S101" s="1">
        <v>4</v>
      </c>
      <c r="T101" s="1">
        <v>4</v>
      </c>
      <c r="U101" s="1">
        <v>3</v>
      </c>
      <c r="V101" s="1">
        <f t="shared" si="3"/>
        <v>167</v>
      </c>
    </row>
    <row r="102" spans="1:22" x14ac:dyDescent="0.25">
      <c r="A102" s="103">
        <v>100</v>
      </c>
      <c r="B102" s="1">
        <v>3</v>
      </c>
      <c r="C102" s="1">
        <v>3</v>
      </c>
      <c r="D102" s="1">
        <v>3</v>
      </c>
      <c r="E102" s="1">
        <v>3</v>
      </c>
      <c r="F102" s="1">
        <v>3</v>
      </c>
      <c r="G102" s="1">
        <v>3</v>
      </c>
      <c r="H102" s="1">
        <v>3</v>
      </c>
      <c r="I102" s="1">
        <v>3</v>
      </c>
      <c r="J102" s="1">
        <v>3</v>
      </c>
      <c r="K102" s="1">
        <v>3</v>
      </c>
      <c r="L102" s="1">
        <v>3</v>
      </c>
      <c r="M102" s="1">
        <v>3</v>
      </c>
      <c r="N102" s="1">
        <v>3</v>
      </c>
      <c r="O102" s="1">
        <v>3</v>
      </c>
      <c r="P102" s="1">
        <v>3</v>
      </c>
      <c r="Q102" s="100">
        <v>3</v>
      </c>
      <c r="R102" s="1">
        <v>3</v>
      </c>
      <c r="S102" s="1">
        <v>3</v>
      </c>
      <c r="T102" s="1">
        <v>3</v>
      </c>
      <c r="U102" s="1">
        <v>3</v>
      </c>
      <c r="V102" s="1">
        <f t="shared" si="3"/>
        <v>160</v>
      </c>
    </row>
    <row r="103" spans="1:22" x14ac:dyDescent="0.25">
      <c r="A103" s="131">
        <v>101</v>
      </c>
      <c r="B103" s="6">
        <v>4</v>
      </c>
      <c r="C103" s="6">
        <v>4</v>
      </c>
      <c r="D103" s="6">
        <v>4</v>
      </c>
      <c r="E103" s="6">
        <v>4</v>
      </c>
      <c r="F103" s="6">
        <v>4</v>
      </c>
      <c r="G103" s="6">
        <v>4</v>
      </c>
      <c r="H103" s="6">
        <v>3</v>
      </c>
      <c r="I103" s="6">
        <v>4</v>
      </c>
      <c r="J103" s="6">
        <v>4</v>
      </c>
      <c r="K103" s="6">
        <v>4</v>
      </c>
      <c r="L103" s="6">
        <v>4</v>
      </c>
      <c r="M103" s="6">
        <v>4</v>
      </c>
      <c r="N103" s="6">
        <v>4</v>
      </c>
      <c r="O103" s="6">
        <v>4</v>
      </c>
      <c r="P103" s="6">
        <v>4</v>
      </c>
      <c r="Q103" s="101">
        <v>4</v>
      </c>
      <c r="R103" s="6">
        <v>4</v>
      </c>
      <c r="S103" s="6">
        <v>4</v>
      </c>
      <c r="T103" s="6">
        <v>4</v>
      </c>
      <c r="U103" s="6">
        <v>4</v>
      </c>
      <c r="V103" s="6">
        <f t="shared" si="3"/>
        <v>180</v>
      </c>
    </row>
    <row r="104" spans="1:22" x14ac:dyDescent="0.25">
      <c r="A104" s="103">
        <v>102</v>
      </c>
      <c r="B104" s="8">
        <v>2</v>
      </c>
      <c r="C104" s="8">
        <v>1</v>
      </c>
      <c r="D104" s="8">
        <v>2</v>
      </c>
      <c r="E104" s="8">
        <v>2</v>
      </c>
      <c r="F104" s="8">
        <v>2</v>
      </c>
      <c r="G104" s="8">
        <v>2</v>
      </c>
      <c r="H104" s="8">
        <v>3</v>
      </c>
      <c r="I104" s="8">
        <v>2</v>
      </c>
      <c r="J104" s="8">
        <v>2</v>
      </c>
      <c r="K104" s="8">
        <v>2</v>
      </c>
      <c r="L104" s="8">
        <v>4</v>
      </c>
      <c r="M104" s="8">
        <v>2</v>
      </c>
      <c r="N104" s="8">
        <v>1</v>
      </c>
      <c r="O104" s="8">
        <v>2</v>
      </c>
      <c r="P104" s="8">
        <v>2</v>
      </c>
      <c r="Q104" s="102">
        <v>3</v>
      </c>
      <c r="R104" s="8">
        <v>2</v>
      </c>
      <c r="S104" s="8">
        <v>3</v>
      </c>
      <c r="T104" s="8">
        <v>3</v>
      </c>
      <c r="U104" s="8">
        <v>1</v>
      </c>
      <c r="V104" s="7">
        <f t="shared" si="3"/>
        <v>145</v>
      </c>
    </row>
    <row r="105" spans="1:22" x14ac:dyDescent="0.25">
      <c r="A105" s="103">
        <v>103</v>
      </c>
      <c r="B105" s="8">
        <v>2</v>
      </c>
      <c r="C105" s="8">
        <v>2</v>
      </c>
      <c r="D105" s="8">
        <v>2</v>
      </c>
      <c r="E105" s="8">
        <v>2</v>
      </c>
      <c r="F105" s="8">
        <v>2</v>
      </c>
      <c r="G105" s="8">
        <v>2</v>
      </c>
      <c r="H105" s="8">
        <v>2</v>
      </c>
      <c r="I105" s="8">
        <v>2</v>
      </c>
      <c r="J105" s="8">
        <v>2</v>
      </c>
      <c r="K105" s="8">
        <v>2</v>
      </c>
      <c r="L105" s="8">
        <v>2</v>
      </c>
      <c r="M105" s="8">
        <v>2</v>
      </c>
      <c r="N105" s="8">
        <v>2</v>
      </c>
      <c r="O105" s="8">
        <v>2</v>
      </c>
      <c r="P105" s="8">
        <v>2</v>
      </c>
      <c r="Q105" s="102">
        <v>2</v>
      </c>
      <c r="R105" s="8">
        <v>2</v>
      </c>
      <c r="S105" s="8">
        <v>2</v>
      </c>
      <c r="T105" s="8">
        <v>2</v>
      </c>
      <c r="U105" s="8">
        <v>2</v>
      </c>
      <c r="V105" s="7">
        <f t="shared" si="3"/>
        <v>143</v>
      </c>
    </row>
    <row r="106" spans="1:22" x14ac:dyDescent="0.25">
      <c r="A106" s="103">
        <v>104</v>
      </c>
      <c r="B106" s="8">
        <v>3</v>
      </c>
      <c r="C106" s="8">
        <v>3</v>
      </c>
      <c r="D106" s="8">
        <v>4</v>
      </c>
      <c r="E106" s="8">
        <v>4</v>
      </c>
      <c r="F106" s="8">
        <v>3</v>
      </c>
      <c r="G106" s="8">
        <v>3</v>
      </c>
      <c r="H106" s="8">
        <v>3</v>
      </c>
      <c r="I106" s="8">
        <v>4</v>
      </c>
      <c r="J106" s="8">
        <v>4</v>
      </c>
      <c r="K106" s="8">
        <v>3</v>
      </c>
      <c r="L106" s="8">
        <v>3</v>
      </c>
      <c r="M106" s="8">
        <v>2</v>
      </c>
      <c r="N106" s="8">
        <v>3</v>
      </c>
      <c r="O106" s="8">
        <v>3</v>
      </c>
      <c r="P106" s="8">
        <v>3</v>
      </c>
      <c r="Q106" s="102">
        <v>3</v>
      </c>
      <c r="R106" s="8">
        <v>3</v>
      </c>
      <c r="S106" s="8">
        <v>3</v>
      </c>
      <c r="T106" s="8">
        <v>3</v>
      </c>
      <c r="U106" s="8">
        <v>3</v>
      </c>
      <c r="V106" s="7">
        <f t="shared" si="3"/>
        <v>167</v>
      </c>
    </row>
    <row r="107" spans="1:22" x14ac:dyDescent="0.25">
      <c r="A107" s="103">
        <v>105</v>
      </c>
      <c r="B107" s="8">
        <v>1</v>
      </c>
      <c r="C107" s="8">
        <v>2</v>
      </c>
      <c r="D107" s="8">
        <v>2</v>
      </c>
      <c r="E107" s="8">
        <v>4</v>
      </c>
      <c r="F107" s="8">
        <v>2</v>
      </c>
      <c r="G107" s="8">
        <v>3</v>
      </c>
      <c r="H107" s="8">
        <v>2</v>
      </c>
      <c r="I107" s="8">
        <v>3</v>
      </c>
      <c r="J107" s="8">
        <v>3</v>
      </c>
      <c r="K107" s="8">
        <v>3</v>
      </c>
      <c r="L107" s="8">
        <v>3</v>
      </c>
      <c r="M107" s="8">
        <v>1</v>
      </c>
      <c r="N107" s="8">
        <v>1</v>
      </c>
      <c r="O107" s="8">
        <v>1</v>
      </c>
      <c r="P107" s="8">
        <v>1</v>
      </c>
      <c r="Q107" s="102">
        <v>1</v>
      </c>
      <c r="R107" s="8">
        <v>1</v>
      </c>
      <c r="S107" s="8">
        <v>3</v>
      </c>
      <c r="T107" s="8">
        <v>2</v>
      </c>
      <c r="U107" s="8">
        <v>2</v>
      </c>
      <c r="V107" s="7">
        <f t="shared" si="3"/>
        <v>146</v>
      </c>
    </row>
    <row r="108" spans="1:22" x14ac:dyDescent="0.25">
      <c r="A108" s="103">
        <v>106</v>
      </c>
      <c r="B108" s="8">
        <v>1</v>
      </c>
      <c r="C108" s="8">
        <v>2</v>
      </c>
      <c r="D108" s="8">
        <v>2</v>
      </c>
      <c r="E108" s="8">
        <v>3</v>
      </c>
      <c r="F108" s="8">
        <v>1</v>
      </c>
      <c r="G108" s="8">
        <v>2</v>
      </c>
      <c r="H108" s="8">
        <v>3</v>
      </c>
      <c r="I108" s="8">
        <v>3</v>
      </c>
      <c r="J108" s="8">
        <v>2</v>
      </c>
      <c r="K108" s="8">
        <v>3</v>
      </c>
      <c r="L108" s="8">
        <v>2</v>
      </c>
      <c r="M108" s="8">
        <v>3</v>
      </c>
      <c r="N108" s="8">
        <v>3</v>
      </c>
      <c r="O108" s="8">
        <v>2</v>
      </c>
      <c r="P108" s="8">
        <v>3</v>
      </c>
      <c r="Q108" s="102">
        <v>3</v>
      </c>
      <c r="R108" s="8">
        <v>3</v>
      </c>
      <c r="S108" s="8">
        <v>2</v>
      </c>
      <c r="T108" s="8">
        <v>3</v>
      </c>
      <c r="U108" s="8">
        <v>4</v>
      </c>
      <c r="V108" s="7">
        <f t="shared" si="3"/>
        <v>156</v>
      </c>
    </row>
    <row r="109" spans="1:22" x14ac:dyDescent="0.25">
      <c r="A109" s="103">
        <v>107</v>
      </c>
      <c r="B109" s="8">
        <v>3</v>
      </c>
      <c r="C109" s="8">
        <v>3</v>
      </c>
      <c r="D109" s="8">
        <v>3</v>
      </c>
      <c r="E109" s="8">
        <v>3</v>
      </c>
      <c r="F109" s="8">
        <v>3</v>
      </c>
      <c r="G109" s="8">
        <v>2</v>
      </c>
      <c r="H109" s="8">
        <v>3</v>
      </c>
      <c r="I109" s="8">
        <v>3</v>
      </c>
      <c r="J109" s="8">
        <v>2</v>
      </c>
      <c r="K109" s="8">
        <v>2</v>
      </c>
      <c r="L109" s="8">
        <v>3</v>
      </c>
      <c r="M109" s="8">
        <v>3</v>
      </c>
      <c r="N109" s="8">
        <v>2</v>
      </c>
      <c r="O109" s="8">
        <v>3</v>
      </c>
      <c r="P109" s="8">
        <v>2</v>
      </c>
      <c r="Q109" s="102">
        <v>3</v>
      </c>
      <c r="R109" s="8">
        <v>2</v>
      </c>
      <c r="S109" s="8">
        <v>2</v>
      </c>
      <c r="T109" s="8">
        <v>2</v>
      </c>
      <c r="U109" s="8">
        <v>2</v>
      </c>
      <c r="V109" s="7">
        <f t="shared" si="3"/>
        <v>158</v>
      </c>
    </row>
    <row r="110" spans="1:22" x14ac:dyDescent="0.25">
      <c r="A110" s="103">
        <v>108</v>
      </c>
      <c r="B110" s="8">
        <v>2</v>
      </c>
      <c r="C110" s="8">
        <v>2</v>
      </c>
      <c r="D110" s="8">
        <v>2</v>
      </c>
      <c r="E110" s="8">
        <v>3</v>
      </c>
      <c r="F110" s="8">
        <v>2</v>
      </c>
      <c r="G110" s="8">
        <v>3</v>
      </c>
      <c r="H110" s="8">
        <v>2</v>
      </c>
      <c r="I110" s="8">
        <v>3</v>
      </c>
      <c r="J110" s="8">
        <v>2</v>
      </c>
      <c r="K110" s="8">
        <v>2</v>
      </c>
      <c r="L110" s="8">
        <v>3</v>
      </c>
      <c r="M110" s="8">
        <v>2</v>
      </c>
      <c r="N110" s="8">
        <v>2</v>
      </c>
      <c r="O110" s="8">
        <v>2</v>
      </c>
      <c r="P110" s="8">
        <v>2</v>
      </c>
      <c r="Q110" s="102">
        <v>3</v>
      </c>
      <c r="R110" s="8">
        <v>2</v>
      </c>
      <c r="S110" s="8">
        <v>2</v>
      </c>
      <c r="T110" s="8">
        <v>2</v>
      </c>
      <c r="U110" s="8">
        <v>2</v>
      </c>
      <c r="V110" s="7">
        <f t="shared" si="3"/>
        <v>153</v>
      </c>
    </row>
    <row r="111" spans="1:22" x14ac:dyDescent="0.25">
      <c r="A111" s="103">
        <v>109</v>
      </c>
      <c r="B111" s="8">
        <v>3</v>
      </c>
      <c r="C111" s="8">
        <v>2</v>
      </c>
      <c r="D111" s="8">
        <v>3</v>
      </c>
      <c r="E111" s="8">
        <v>3</v>
      </c>
      <c r="F111" s="8">
        <v>3</v>
      </c>
      <c r="G111" s="8">
        <v>3</v>
      </c>
      <c r="H111" s="8">
        <v>2</v>
      </c>
      <c r="I111" s="8">
        <v>2</v>
      </c>
      <c r="J111" s="8">
        <v>2</v>
      </c>
      <c r="K111" s="8">
        <v>3</v>
      </c>
      <c r="L111" s="8">
        <v>3</v>
      </c>
      <c r="M111" s="8">
        <v>2</v>
      </c>
      <c r="N111" s="8">
        <v>2</v>
      </c>
      <c r="O111" s="8">
        <v>2</v>
      </c>
      <c r="P111" s="8">
        <v>2</v>
      </c>
      <c r="Q111" s="102">
        <v>3</v>
      </c>
      <c r="R111" s="8">
        <v>2</v>
      </c>
      <c r="S111" s="8">
        <v>3</v>
      </c>
      <c r="T111" s="8">
        <v>3</v>
      </c>
      <c r="U111" s="8">
        <v>3</v>
      </c>
      <c r="V111" s="7">
        <f t="shared" si="3"/>
        <v>160</v>
      </c>
    </row>
    <row r="112" spans="1:22" x14ac:dyDescent="0.25">
      <c r="A112" s="103">
        <v>110</v>
      </c>
      <c r="B112" s="8">
        <v>3</v>
      </c>
      <c r="C112" s="8">
        <v>3</v>
      </c>
      <c r="D112" s="8">
        <v>3</v>
      </c>
      <c r="E112" s="8">
        <v>3</v>
      </c>
      <c r="F112" s="8">
        <v>3</v>
      </c>
      <c r="G112" s="8">
        <v>3</v>
      </c>
      <c r="H112" s="8">
        <v>3</v>
      </c>
      <c r="I112" s="8">
        <v>3</v>
      </c>
      <c r="J112" s="8">
        <v>3</v>
      </c>
      <c r="K112" s="8">
        <v>3</v>
      </c>
      <c r="L112" s="8">
        <v>3</v>
      </c>
      <c r="M112" s="8">
        <v>3</v>
      </c>
      <c r="N112" s="8">
        <v>3</v>
      </c>
      <c r="O112" s="8">
        <v>3</v>
      </c>
      <c r="P112" s="8">
        <v>3</v>
      </c>
      <c r="Q112" s="102">
        <v>2</v>
      </c>
      <c r="R112" s="8">
        <v>3</v>
      </c>
      <c r="S112" s="8">
        <v>3</v>
      </c>
      <c r="T112" s="8">
        <v>3</v>
      </c>
      <c r="U112" s="8">
        <v>3</v>
      </c>
      <c r="V112" s="7">
        <f t="shared" si="3"/>
        <v>169</v>
      </c>
    </row>
    <row r="113" spans="1:637" x14ac:dyDescent="0.25">
      <c r="A113" s="103">
        <v>111</v>
      </c>
      <c r="B113" s="8">
        <v>1</v>
      </c>
      <c r="C113" s="8">
        <v>2</v>
      </c>
      <c r="D113" s="8">
        <v>3</v>
      </c>
      <c r="E113" s="8">
        <v>2</v>
      </c>
      <c r="F113" s="8">
        <v>2</v>
      </c>
      <c r="G113" s="8">
        <v>2</v>
      </c>
      <c r="H113" s="8">
        <v>1</v>
      </c>
      <c r="I113" s="8">
        <v>1</v>
      </c>
      <c r="J113" s="8">
        <v>1</v>
      </c>
      <c r="K113" s="8">
        <v>1</v>
      </c>
      <c r="L113" s="8">
        <v>1</v>
      </c>
      <c r="M113" s="8">
        <v>1</v>
      </c>
      <c r="N113" s="8">
        <v>1</v>
      </c>
      <c r="O113" s="8">
        <v>1</v>
      </c>
      <c r="P113" s="8">
        <v>1</v>
      </c>
      <c r="Q113" s="102">
        <v>4</v>
      </c>
      <c r="R113" s="8">
        <v>2</v>
      </c>
      <c r="S113" s="8">
        <v>2</v>
      </c>
      <c r="T113" s="8">
        <v>2</v>
      </c>
      <c r="U113" s="8">
        <v>1</v>
      </c>
      <c r="V113" s="7">
        <f t="shared" si="3"/>
        <v>143</v>
      </c>
    </row>
    <row r="114" spans="1:637" x14ac:dyDescent="0.25">
      <c r="A114" s="103">
        <v>112</v>
      </c>
      <c r="B114" s="8">
        <v>3</v>
      </c>
      <c r="C114" s="8">
        <v>2</v>
      </c>
      <c r="D114" s="8">
        <v>3</v>
      </c>
      <c r="E114" s="8">
        <v>4</v>
      </c>
      <c r="F114" s="8">
        <v>3</v>
      </c>
      <c r="G114" s="8">
        <v>4</v>
      </c>
      <c r="H114" s="8">
        <v>2</v>
      </c>
      <c r="I114" s="8">
        <v>2</v>
      </c>
      <c r="J114" s="8">
        <v>3</v>
      </c>
      <c r="K114" s="8">
        <v>3</v>
      </c>
      <c r="L114" s="8">
        <v>3</v>
      </c>
      <c r="M114" s="8">
        <v>2</v>
      </c>
      <c r="N114" s="8">
        <v>2</v>
      </c>
      <c r="O114" s="8">
        <v>3</v>
      </c>
      <c r="P114" s="8">
        <v>4</v>
      </c>
      <c r="Q114" s="102">
        <v>3</v>
      </c>
      <c r="R114" s="8">
        <v>2</v>
      </c>
      <c r="S114" s="8">
        <v>3</v>
      </c>
      <c r="T114" s="8">
        <v>3</v>
      </c>
      <c r="U114" s="8">
        <v>2</v>
      </c>
      <c r="V114" s="7">
        <f t="shared" si="3"/>
        <v>168</v>
      </c>
    </row>
    <row r="115" spans="1:637" x14ac:dyDescent="0.25">
      <c r="A115" s="103">
        <v>113</v>
      </c>
      <c r="B115" s="8">
        <v>3</v>
      </c>
      <c r="C115" s="8">
        <v>3</v>
      </c>
      <c r="D115" s="8">
        <v>3</v>
      </c>
      <c r="E115" s="8">
        <v>3</v>
      </c>
      <c r="F115" s="8">
        <v>2</v>
      </c>
      <c r="G115" s="8">
        <v>3</v>
      </c>
      <c r="H115" s="8">
        <v>3</v>
      </c>
      <c r="I115" s="8">
        <v>3</v>
      </c>
      <c r="J115" s="8">
        <v>3</v>
      </c>
      <c r="K115" s="8">
        <v>3</v>
      </c>
      <c r="L115" s="8">
        <v>3</v>
      </c>
      <c r="M115" s="8">
        <v>2</v>
      </c>
      <c r="N115" s="8">
        <v>2</v>
      </c>
      <c r="O115" s="8">
        <v>2</v>
      </c>
      <c r="P115" s="8">
        <v>2</v>
      </c>
      <c r="Q115" s="102">
        <v>4</v>
      </c>
      <c r="R115" s="8">
        <v>1</v>
      </c>
      <c r="S115" s="8">
        <v>2</v>
      </c>
      <c r="T115" s="8">
        <v>2</v>
      </c>
      <c r="U115" s="8">
        <v>2</v>
      </c>
      <c r="V115" s="7">
        <f t="shared" si="3"/>
        <v>164</v>
      </c>
    </row>
    <row r="116" spans="1:637" x14ac:dyDescent="0.25">
      <c r="A116" s="103">
        <v>114</v>
      </c>
      <c r="B116" s="8">
        <v>2</v>
      </c>
      <c r="C116" s="8">
        <v>2</v>
      </c>
      <c r="D116" s="8">
        <v>4</v>
      </c>
      <c r="E116" s="8">
        <v>4</v>
      </c>
      <c r="F116" s="8">
        <v>3</v>
      </c>
      <c r="G116" s="8">
        <v>3</v>
      </c>
      <c r="H116" s="8">
        <v>3</v>
      </c>
      <c r="I116" s="8">
        <v>3</v>
      </c>
      <c r="J116" s="8">
        <v>2</v>
      </c>
      <c r="K116" s="8">
        <v>3</v>
      </c>
      <c r="L116" s="8">
        <v>4</v>
      </c>
      <c r="M116" s="8">
        <v>3</v>
      </c>
      <c r="N116" s="8">
        <v>2</v>
      </c>
      <c r="O116" s="8">
        <v>2</v>
      </c>
      <c r="P116" s="8">
        <v>2</v>
      </c>
      <c r="Q116" s="102">
        <v>1</v>
      </c>
      <c r="R116" s="8">
        <v>3</v>
      </c>
      <c r="S116" s="8">
        <v>3</v>
      </c>
      <c r="T116" s="8">
        <v>4</v>
      </c>
      <c r="U116" s="8">
        <v>1</v>
      </c>
      <c r="V116" s="7">
        <f t="shared" si="3"/>
        <v>168</v>
      </c>
    </row>
    <row r="117" spans="1:637" x14ac:dyDescent="0.25">
      <c r="A117" s="103">
        <v>115</v>
      </c>
      <c r="B117" s="8">
        <v>2</v>
      </c>
      <c r="C117" s="8">
        <v>2</v>
      </c>
      <c r="D117" s="8">
        <v>4</v>
      </c>
      <c r="E117" s="8">
        <v>4</v>
      </c>
      <c r="F117" s="8">
        <v>3</v>
      </c>
      <c r="G117" s="8">
        <v>3</v>
      </c>
      <c r="H117" s="8">
        <v>3</v>
      </c>
      <c r="I117" s="8">
        <v>3</v>
      </c>
      <c r="J117" s="8">
        <v>2</v>
      </c>
      <c r="K117" s="8">
        <v>3</v>
      </c>
      <c r="L117" s="8">
        <v>4</v>
      </c>
      <c r="M117" s="8">
        <v>3</v>
      </c>
      <c r="N117" s="8">
        <v>2</v>
      </c>
      <c r="O117" s="8">
        <v>2</v>
      </c>
      <c r="P117" s="8">
        <v>2</v>
      </c>
      <c r="Q117" s="102">
        <v>1</v>
      </c>
      <c r="R117" s="8">
        <v>3</v>
      </c>
      <c r="S117" s="8">
        <v>3</v>
      </c>
      <c r="T117" s="8">
        <v>4</v>
      </c>
      <c r="U117" s="8">
        <v>1</v>
      </c>
      <c r="V117" s="7">
        <f t="shared" si="3"/>
        <v>169</v>
      </c>
    </row>
    <row r="118" spans="1:637" x14ac:dyDescent="0.25">
      <c r="A118" s="103">
        <v>116</v>
      </c>
      <c r="B118" s="8">
        <v>3</v>
      </c>
      <c r="C118" s="8">
        <v>2</v>
      </c>
      <c r="D118" s="8">
        <v>4</v>
      </c>
      <c r="E118" s="8">
        <v>3</v>
      </c>
      <c r="F118" s="8">
        <v>3</v>
      </c>
      <c r="G118" s="8">
        <v>3</v>
      </c>
      <c r="H118" s="8">
        <v>4</v>
      </c>
      <c r="I118" s="8">
        <v>4</v>
      </c>
      <c r="J118" s="8">
        <v>4</v>
      </c>
      <c r="K118" s="8">
        <v>3</v>
      </c>
      <c r="L118" s="8">
        <v>4</v>
      </c>
      <c r="M118" s="8">
        <v>4</v>
      </c>
      <c r="N118" s="8">
        <v>3</v>
      </c>
      <c r="O118" s="8">
        <v>4</v>
      </c>
      <c r="P118" s="8">
        <v>4</v>
      </c>
      <c r="Q118" s="102">
        <v>3</v>
      </c>
      <c r="R118" s="8">
        <v>3</v>
      </c>
      <c r="S118" s="8">
        <v>3</v>
      </c>
      <c r="T118" s="8">
        <v>4</v>
      </c>
      <c r="U118" s="8">
        <v>3</v>
      </c>
      <c r="V118" s="7">
        <f t="shared" si="3"/>
        <v>184</v>
      </c>
    </row>
    <row r="119" spans="1:637" x14ac:dyDescent="0.25">
      <c r="A119" s="103">
        <v>117</v>
      </c>
      <c r="B119" s="8">
        <v>1</v>
      </c>
      <c r="C119" s="8">
        <v>1</v>
      </c>
      <c r="D119" s="8">
        <v>3</v>
      </c>
      <c r="E119" s="8">
        <v>1</v>
      </c>
      <c r="F119" s="8">
        <v>1</v>
      </c>
      <c r="G119" s="8">
        <v>1</v>
      </c>
      <c r="H119" s="8">
        <v>1</v>
      </c>
      <c r="I119" s="8">
        <v>1</v>
      </c>
      <c r="J119" s="8">
        <v>1</v>
      </c>
      <c r="K119" s="8">
        <v>1</v>
      </c>
      <c r="L119" s="8">
        <v>3</v>
      </c>
      <c r="M119" s="8">
        <v>1</v>
      </c>
      <c r="N119" s="8">
        <v>1</v>
      </c>
      <c r="O119" s="8">
        <v>1</v>
      </c>
      <c r="P119" s="8">
        <v>1</v>
      </c>
      <c r="Q119" s="102">
        <v>3</v>
      </c>
      <c r="R119" s="8">
        <v>2</v>
      </c>
      <c r="S119" s="8">
        <v>1</v>
      </c>
      <c r="T119" s="8">
        <v>1</v>
      </c>
      <c r="U119" s="8">
        <v>1</v>
      </c>
      <c r="V119" s="7">
        <f t="shared" si="3"/>
        <v>144</v>
      </c>
    </row>
    <row r="120" spans="1:637" x14ac:dyDescent="0.25">
      <c r="A120" s="131">
        <v>118</v>
      </c>
      <c r="B120" s="127">
        <v>1</v>
      </c>
      <c r="C120" s="127">
        <v>1</v>
      </c>
      <c r="D120" s="127">
        <v>3</v>
      </c>
      <c r="E120" s="127">
        <v>3</v>
      </c>
      <c r="F120" s="127">
        <v>2</v>
      </c>
      <c r="G120" s="127">
        <v>1</v>
      </c>
      <c r="H120" s="127">
        <v>2</v>
      </c>
      <c r="I120" s="127">
        <v>2</v>
      </c>
      <c r="J120" s="127">
        <v>2</v>
      </c>
      <c r="K120" s="127">
        <v>3</v>
      </c>
      <c r="L120" s="127">
        <v>4</v>
      </c>
      <c r="M120" s="127">
        <v>1</v>
      </c>
      <c r="N120" s="127">
        <v>1</v>
      </c>
      <c r="O120" s="127">
        <v>1</v>
      </c>
      <c r="P120" s="127">
        <v>2</v>
      </c>
      <c r="Q120" s="128">
        <v>4</v>
      </c>
      <c r="R120" s="127">
        <v>2</v>
      </c>
      <c r="S120" s="127">
        <v>3</v>
      </c>
      <c r="T120" s="127">
        <v>3</v>
      </c>
      <c r="U120" s="127">
        <v>2</v>
      </c>
      <c r="V120" s="126">
        <f t="shared" si="3"/>
        <v>161</v>
      </c>
    </row>
    <row r="121" spans="1:637" s="4" customFormat="1" ht="15.75" thickBot="1" x14ac:dyDescent="0.3">
      <c r="A121" s="136">
        <v>119</v>
      </c>
      <c r="B121" s="6">
        <v>1</v>
      </c>
      <c r="C121" s="6">
        <v>1</v>
      </c>
      <c r="D121" s="6">
        <v>4</v>
      </c>
      <c r="E121" s="6">
        <v>1</v>
      </c>
      <c r="F121" s="6">
        <v>4</v>
      </c>
      <c r="G121" s="6">
        <v>1</v>
      </c>
      <c r="H121" s="6">
        <v>4</v>
      </c>
      <c r="I121" s="6">
        <v>4</v>
      </c>
      <c r="J121" s="6">
        <v>4</v>
      </c>
      <c r="K121" s="6">
        <v>4</v>
      </c>
      <c r="L121" s="6">
        <v>4</v>
      </c>
      <c r="M121" s="6">
        <v>4</v>
      </c>
      <c r="N121" s="6">
        <v>4</v>
      </c>
      <c r="O121" s="6">
        <v>4</v>
      </c>
      <c r="P121" s="6">
        <v>4</v>
      </c>
      <c r="Q121" s="101">
        <v>4</v>
      </c>
      <c r="R121" s="6">
        <v>1</v>
      </c>
      <c r="S121" s="6">
        <v>4</v>
      </c>
      <c r="T121" s="6">
        <v>4</v>
      </c>
      <c r="U121" s="6">
        <v>4</v>
      </c>
      <c r="V121" s="137">
        <f t="shared" si="3"/>
        <v>184</v>
      </c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  <c r="BY121" s="129"/>
      <c r="BZ121" s="129"/>
      <c r="CA121" s="129"/>
      <c r="CB121" s="129"/>
      <c r="CC121" s="129"/>
      <c r="CD121" s="129"/>
      <c r="CE121" s="129"/>
      <c r="CF121" s="129"/>
      <c r="CG121" s="129"/>
      <c r="CH121" s="129"/>
      <c r="CI121" s="129"/>
      <c r="CJ121" s="129"/>
      <c r="CK121" s="129"/>
      <c r="CL121" s="129"/>
      <c r="CM121" s="129"/>
      <c r="CN121" s="129"/>
      <c r="CO121" s="129"/>
      <c r="CP121" s="129"/>
      <c r="CQ121" s="129"/>
      <c r="CR121" s="129"/>
      <c r="CS121" s="129"/>
      <c r="CT121" s="129"/>
      <c r="CU121" s="129"/>
      <c r="CV121" s="129"/>
      <c r="CW121" s="129"/>
      <c r="CX121" s="129"/>
      <c r="CY121" s="129"/>
      <c r="CZ121" s="129"/>
      <c r="DA121" s="129"/>
      <c r="DB121" s="129"/>
      <c r="DC121" s="129"/>
      <c r="DD121" s="129"/>
      <c r="DE121" s="129"/>
      <c r="DF121" s="129"/>
      <c r="DG121" s="129"/>
      <c r="DH121" s="129"/>
      <c r="DI121" s="129"/>
      <c r="DJ121" s="129"/>
      <c r="DK121" s="129"/>
      <c r="DL121" s="129"/>
      <c r="DM121" s="129"/>
      <c r="DN121" s="129"/>
      <c r="DO121" s="129"/>
      <c r="DP121" s="129"/>
      <c r="DQ121" s="129"/>
      <c r="DR121" s="129"/>
      <c r="DS121" s="129"/>
      <c r="DT121" s="129"/>
      <c r="DU121" s="129"/>
      <c r="DV121" s="129"/>
      <c r="DW121" s="129"/>
      <c r="DX121" s="129"/>
      <c r="DY121" s="129"/>
      <c r="DZ121" s="129"/>
      <c r="EA121" s="129"/>
      <c r="EB121" s="129"/>
      <c r="EC121" s="129"/>
      <c r="ED121" s="129"/>
      <c r="EE121" s="129"/>
      <c r="EF121" s="129"/>
      <c r="EG121" s="129"/>
      <c r="EH121" s="129"/>
      <c r="EI121" s="129"/>
      <c r="EJ121" s="129"/>
      <c r="EK121" s="129"/>
      <c r="EL121" s="129"/>
      <c r="EM121" s="129"/>
      <c r="EN121" s="129"/>
      <c r="EO121" s="129"/>
      <c r="EP121" s="129"/>
      <c r="EQ121" s="129"/>
      <c r="ER121" s="129"/>
      <c r="ES121" s="129"/>
      <c r="ET121" s="129"/>
      <c r="EU121" s="129"/>
      <c r="EV121" s="129"/>
      <c r="EW121" s="129"/>
      <c r="EX121" s="129"/>
      <c r="EY121" s="129"/>
      <c r="EZ121" s="129"/>
      <c r="FA121" s="129"/>
      <c r="FB121" s="129"/>
      <c r="FC121" s="129"/>
      <c r="FD121" s="129"/>
      <c r="FE121" s="129"/>
      <c r="FF121" s="129"/>
      <c r="FG121" s="129"/>
      <c r="FH121" s="129"/>
      <c r="FI121" s="129"/>
      <c r="FJ121" s="129"/>
      <c r="FK121" s="129"/>
      <c r="FL121" s="129"/>
      <c r="FM121" s="129"/>
      <c r="FN121" s="129"/>
      <c r="FO121" s="129"/>
      <c r="FP121" s="129"/>
      <c r="FQ121" s="129"/>
      <c r="FR121" s="129"/>
      <c r="FS121" s="129"/>
      <c r="FT121" s="129"/>
      <c r="FU121" s="129"/>
      <c r="FV121" s="129"/>
      <c r="FW121" s="129"/>
      <c r="FX121" s="129"/>
      <c r="FY121" s="129"/>
      <c r="FZ121" s="129"/>
      <c r="GA121" s="129"/>
      <c r="GB121" s="129"/>
      <c r="GC121" s="129"/>
      <c r="GD121" s="129"/>
      <c r="GE121" s="129"/>
      <c r="GF121" s="129"/>
      <c r="GG121" s="129"/>
      <c r="GH121" s="129"/>
      <c r="GI121" s="129"/>
      <c r="GJ121" s="129"/>
      <c r="GK121" s="129"/>
      <c r="GL121" s="129"/>
      <c r="GM121" s="129"/>
      <c r="GN121" s="129"/>
      <c r="GO121" s="129"/>
      <c r="GP121" s="129"/>
      <c r="GQ121" s="129"/>
      <c r="GR121" s="129"/>
      <c r="GS121" s="129"/>
      <c r="GT121" s="129"/>
      <c r="GU121" s="129"/>
      <c r="GV121" s="129"/>
      <c r="GW121" s="129"/>
      <c r="GX121" s="129"/>
      <c r="GY121" s="129"/>
      <c r="GZ121" s="129"/>
      <c r="HA121" s="129"/>
      <c r="HB121" s="129"/>
      <c r="HC121" s="129"/>
      <c r="HD121" s="129"/>
      <c r="HE121" s="129"/>
      <c r="HF121" s="129"/>
      <c r="HG121" s="129"/>
      <c r="HH121" s="129"/>
      <c r="HI121" s="129"/>
      <c r="HJ121" s="129"/>
      <c r="HK121" s="129"/>
      <c r="HL121" s="129"/>
      <c r="HM121" s="129"/>
      <c r="HN121" s="129"/>
      <c r="HO121" s="129"/>
      <c r="HP121" s="129"/>
      <c r="HQ121" s="129"/>
      <c r="HR121" s="129"/>
      <c r="HS121" s="129"/>
      <c r="HT121" s="129"/>
      <c r="HU121" s="129"/>
      <c r="HV121" s="129"/>
      <c r="HW121" s="129"/>
      <c r="HX121" s="129"/>
      <c r="HY121" s="129"/>
      <c r="HZ121" s="129"/>
      <c r="IA121" s="129"/>
      <c r="IB121" s="129"/>
      <c r="IC121" s="129"/>
      <c r="ID121" s="129"/>
      <c r="IE121" s="129"/>
      <c r="IF121" s="129"/>
      <c r="IG121" s="129"/>
      <c r="IH121" s="129"/>
      <c r="II121" s="129"/>
      <c r="IJ121" s="129"/>
      <c r="IK121" s="129"/>
      <c r="IL121" s="129"/>
      <c r="IM121" s="129"/>
      <c r="IN121" s="129"/>
      <c r="IO121" s="129"/>
      <c r="IP121" s="129"/>
      <c r="IQ121" s="129"/>
      <c r="IR121" s="129"/>
      <c r="IS121" s="129"/>
      <c r="IT121" s="129"/>
      <c r="IU121" s="129"/>
      <c r="IV121" s="129"/>
      <c r="IW121" s="129"/>
      <c r="IX121" s="129"/>
      <c r="IY121" s="129"/>
      <c r="IZ121" s="129"/>
      <c r="JA121" s="129"/>
      <c r="JB121" s="129"/>
      <c r="JC121" s="129"/>
      <c r="JD121" s="129"/>
      <c r="JE121" s="129"/>
      <c r="JF121" s="129"/>
      <c r="JG121" s="129"/>
      <c r="JH121" s="129"/>
      <c r="JI121" s="129"/>
      <c r="JJ121" s="129"/>
      <c r="JK121" s="129"/>
      <c r="JL121" s="129"/>
      <c r="JM121" s="129"/>
      <c r="JN121" s="129"/>
      <c r="JO121" s="129"/>
      <c r="JP121" s="129"/>
      <c r="JQ121" s="129"/>
      <c r="JR121" s="129"/>
      <c r="JS121" s="129"/>
      <c r="JT121" s="129"/>
      <c r="JU121" s="129"/>
      <c r="JV121" s="129"/>
      <c r="JW121" s="129"/>
      <c r="JX121" s="129"/>
      <c r="JY121" s="129"/>
      <c r="JZ121" s="129"/>
      <c r="KA121" s="129"/>
      <c r="KB121" s="129"/>
      <c r="KC121" s="129"/>
      <c r="KD121" s="129"/>
      <c r="KE121" s="129"/>
      <c r="KF121" s="129"/>
      <c r="KG121" s="129"/>
      <c r="KH121" s="129"/>
      <c r="KI121" s="129"/>
      <c r="KJ121" s="129"/>
      <c r="KK121" s="129"/>
      <c r="KL121" s="129"/>
      <c r="KM121" s="129"/>
      <c r="KN121" s="129"/>
      <c r="KO121" s="129"/>
      <c r="KP121" s="129"/>
      <c r="KQ121" s="129"/>
      <c r="KR121" s="129"/>
      <c r="KS121" s="129"/>
      <c r="KT121" s="129"/>
      <c r="KU121" s="129"/>
      <c r="KV121" s="129"/>
      <c r="KW121" s="129"/>
      <c r="KX121" s="129"/>
      <c r="KY121" s="129"/>
      <c r="KZ121" s="129"/>
      <c r="LA121" s="129"/>
      <c r="LB121" s="129"/>
      <c r="LC121" s="129"/>
      <c r="LD121" s="129"/>
      <c r="LE121" s="129"/>
      <c r="LF121" s="129"/>
      <c r="LG121" s="129"/>
      <c r="LH121" s="129"/>
      <c r="LI121" s="129"/>
      <c r="LJ121" s="129"/>
      <c r="LK121" s="129"/>
      <c r="LL121" s="129"/>
      <c r="LM121" s="129"/>
      <c r="LN121" s="129"/>
      <c r="LO121" s="129"/>
      <c r="LP121" s="129"/>
      <c r="LQ121" s="129"/>
      <c r="LR121" s="129"/>
      <c r="LS121" s="129"/>
      <c r="LT121" s="129"/>
      <c r="LU121" s="129"/>
      <c r="LV121" s="129"/>
      <c r="LW121" s="129"/>
      <c r="LX121" s="129"/>
      <c r="LY121" s="129"/>
      <c r="LZ121" s="129"/>
      <c r="MA121" s="129"/>
      <c r="MB121" s="129"/>
      <c r="MC121" s="129"/>
      <c r="MD121" s="129"/>
      <c r="ME121" s="129"/>
      <c r="MF121" s="129"/>
      <c r="MG121" s="129"/>
      <c r="MH121" s="129"/>
      <c r="MI121" s="129"/>
      <c r="MJ121" s="129"/>
      <c r="MK121" s="129"/>
      <c r="ML121" s="129"/>
      <c r="MM121" s="129"/>
      <c r="MN121" s="129"/>
      <c r="MO121" s="129"/>
      <c r="MP121" s="129"/>
      <c r="MQ121" s="129"/>
      <c r="MR121" s="129"/>
      <c r="MS121" s="129"/>
      <c r="MT121" s="129"/>
      <c r="MU121" s="129"/>
      <c r="MV121" s="129"/>
      <c r="MW121" s="129"/>
      <c r="MX121" s="129"/>
      <c r="MY121" s="129"/>
      <c r="MZ121" s="129"/>
      <c r="NA121" s="129"/>
      <c r="NB121" s="129"/>
      <c r="NC121" s="129"/>
      <c r="ND121" s="129"/>
      <c r="NE121" s="129"/>
      <c r="NF121" s="129"/>
      <c r="NG121" s="129"/>
      <c r="NH121" s="129"/>
      <c r="NI121" s="129"/>
      <c r="NJ121" s="129"/>
      <c r="NK121" s="129"/>
      <c r="NL121" s="129"/>
      <c r="NM121" s="129"/>
      <c r="NN121" s="129"/>
      <c r="NO121" s="129"/>
      <c r="NP121" s="129"/>
      <c r="NQ121" s="129"/>
      <c r="NR121" s="129"/>
      <c r="NS121" s="129"/>
      <c r="NT121" s="129"/>
      <c r="NU121" s="129"/>
      <c r="NV121" s="129"/>
      <c r="NW121" s="129"/>
      <c r="NX121" s="129"/>
      <c r="NY121" s="129"/>
      <c r="NZ121" s="129"/>
      <c r="OA121" s="129"/>
      <c r="OB121" s="129"/>
      <c r="OC121" s="129"/>
      <c r="OD121" s="129"/>
      <c r="OE121" s="129"/>
      <c r="OF121" s="129"/>
      <c r="OG121" s="129"/>
      <c r="OH121" s="129"/>
      <c r="OI121" s="129"/>
      <c r="OJ121" s="129"/>
      <c r="OK121" s="129"/>
      <c r="OL121" s="129"/>
      <c r="OM121" s="129"/>
      <c r="ON121" s="129"/>
      <c r="OO121" s="129"/>
      <c r="OP121" s="129"/>
      <c r="OQ121" s="129"/>
      <c r="OR121" s="129"/>
      <c r="OS121" s="129"/>
      <c r="OT121" s="129"/>
      <c r="OU121" s="129"/>
      <c r="OV121" s="129"/>
      <c r="OW121" s="129"/>
      <c r="OX121" s="129"/>
      <c r="OY121" s="129"/>
      <c r="OZ121" s="129"/>
      <c r="PA121" s="129"/>
      <c r="PB121" s="129"/>
      <c r="PC121" s="129"/>
      <c r="PD121" s="129"/>
      <c r="PE121" s="129"/>
      <c r="PF121" s="129"/>
      <c r="PG121" s="129"/>
      <c r="PH121" s="129"/>
      <c r="PI121" s="129"/>
      <c r="PJ121" s="129"/>
      <c r="PK121" s="129"/>
      <c r="PL121" s="129"/>
      <c r="PM121" s="129"/>
      <c r="PN121" s="129"/>
      <c r="PO121" s="129"/>
      <c r="PP121" s="129"/>
      <c r="PQ121" s="129"/>
      <c r="PR121" s="129"/>
      <c r="PS121" s="129"/>
      <c r="PT121" s="129"/>
      <c r="PU121" s="129"/>
      <c r="PV121" s="129"/>
      <c r="PW121" s="129"/>
      <c r="PX121" s="129"/>
      <c r="PY121" s="129"/>
      <c r="PZ121" s="129"/>
      <c r="QA121" s="129"/>
      <c r="QB121" s="129"/>
      <c r="QC121" s="129"/>
      <c r="QD121" s="129"/>
      <c r="QE121" s="129"/>
      <c r="QF121" s="129"/>
      <c r="QG121" s="129"/>
      <c r="QH121" s="129"/>
      <c r="QI121" s="129"/>
      <c r="QJ121" s="129"/>
      <c r="QK121" s="129"/>
      <c r="QL121" s="129"/>
      <c r="QM121" s="129"/>
      <c r="QN121" s="129"/>
      <c r="QO121" s="129"/>
      <c r="QP121" s="129"/>
      <c r="QQ121" s="129"/>
      <c r="QR121" s="129"/>
      <c r="QS121" s="129"/>
      <c r="QT121" s="129"/>
      <c r="QU121" s="129"/>
      <c r="QV121" s="129"/>
      <c r="QW121" s="129"/>
      <c r="QX121" s="129"/>
      <c r="QY121" s="129"/>
      <c r="QZ121" s="129"/>
      <c r="RA121" s="129"/>
      <c r="RB121" s="129"/>
      <c r="RC121" s="129"/>
      <c r="RD121" s="129"/>
      <c r="RE121" s="129"/>
      <c r="RF121" s="129"/>
      <c r="RG121" s="129"/>
      <c r="RH121" s="129"/>
      <c r="RI121" s="129"/>
      <c r="RJ121" s="129"/>
      <c r="RK121" s="129"/>
      <c r="RL121" s="129"/>
      <c r="RM121" s="129"/>
      <c r="RN121" s="129"/>
      <c r="RO121" s="129"/>
      <c r="RP121" s="129"/>
      <c r="RQ121" s="129"/>
      <c r="RR121" s="129"/>
      <c r="RS121" s="129"/>
      <c r="RT121" s="129"/>
      <c r="RU121" s="129"/>
      <c r="RV121" s="129"/>
      <c r="RW121" s="129"/>
      <c r="RX121" s="129"/>
      <c r="RY121" s="129"/>
      <c r="RZ121" s="129"/>
      <c r="SA121" s="129"/>
      <c r="SB121" s="129"/>
      <c r="SC121" s="129"/>
      <c r="SD121" s="129"/>
      <c r="SE121" s="129"/>
      <c r="SF121" s="129"/>
      <c r="SG121" s="129"/>
      <c r="SH121" s="129"/>
      <c r="SI121" s="129"/>
      <c r="SJ121" s="129"/>
      <c r="SK121" s="129"/>
      <c r="SL121" s="129"/>
      <c r="SM121" s="129"/>
      <c r="SN121" s="129"/>
      <c r="SO121" s="129"/>
      <c r="SP121" s="129"/>
      <c r="SQ121" s="129"/>
      <c r="SR121" s="129"/>
      <c r="SS121" s="129"/>
      <c r="ST121" s="129"/>
      <c r="SU121" s="129"/>
      <c r="SV121" s="129"/>
      <c r="SW121" s="129"/>
      <c r="SX121" s="129"/>
      <c r="SY121" s="129"/>
      <c r="SZ121" s="129"/>
      <c r="TA121" s="129"/>
      <c r="TB121" s="129"/>
      <c r="TC121" s="129"/>
      <c r="TD121" s="129"/>
      <c r="TE121" s="129"/>
      <c r="TF121" s="129"/>
      <c r="TG121" s="129"/>
      <c r="TH121" s="129"/>
      <c r="TI121" s="129"/>
      <c r="TJ121" s="129"/>
      <c r="TK121" s="129"/>
      <c r="TL121" s="129"/>
      <c r="TM121" s="129"/>
      <c r="TN121" s="129"/>
      <c r="TO121" s="129"/>
      <c r="TP121" s="129"/>
      <c r="TQ121" s="129"/>
      <c r="TR121" s="129"/>
      <c r="TS121" s="129"/>
      <c r="TT121" s="129"/>
      <c r="TU121" s="129"/>
      <c r="TV121" s="129"/>
      <c r="TW121" s="129"/>
      <c r="TX121" s="129"/>
      <c r="TY121" s="129"/>
      <c r="TZ121" s="129"/>
      <c r="UA121" s="129"/>
      <c r="UB121" s="129"/>
      <c r="UC121" s="129"/>
      <c r="UD121" s="129"/>
      <c r="UE121" s="129"/>
      <c r="UF121" s="129"/>
      <c r="UG121" s="129"/>
      <c r="UH121" s="129"/>
      <c r="UI121" s="129"/>
      <c r="UJ121" s="129"/>
      <c r="UK121" s="129"/>
      <c r="UL121" s="129"/>
      <c r="UM121" s="129"/>
      <c r="UN121" s="129"/>
      <c r="UO121" s="129"/>
      <c r="UP121" s="129"/>
      <c r="UQ121" s="129"/>
      <c r="UR121" s="129"/>
      <c r="US121" s="129"/>
      <c r="UT121" s="129"/>
      <c r="UU121" s="129"/>
      <c r="UV121" s="129"/>
      <c r="UW121" s="129"/>
      <c r="UX121" s="129"/>
      <c r="UY121" s="129"/>
      <c r="UZ121" s="129"/>
      <c r="VA121" s="129"/>
      <c r="VB121" s="129"/>
      <c r="VC121" s="129"/>
      <c r="VD121" s="129"/>
      <c r="VE121" s="129"/>
      <c r="VF121" s="129"/>
      <c r="VG121" s="129"/>
      <c r="VH121" s="129"/>
      <c r="VI121" s="129"/>
      <c r="VJ121" s="129"/>
      <c r="VK121" s="129"/>
      <c r="VL121" s="129"/>
      <c r="VM121" s="129"/>
      <c r="VN121" s="129"/>
      <c r="VO121" s="129"/>
      <c r="VP121" s="129"/>
      <c r="VQ121" s="129"/>
      <c r="VR121" s="129"/>
      <c r="VS121" s="129"/>
      <c r="VT121" s="129"/>
      <c r="VU121" s="129"/>
      <c r="VV121" s="129"/>
      <c r="VW121" s="129"/>
      <c r="VX121" s="129"/>
      <c r="VY121" s="129"/>
      <c r="VZ121" s="129"/>
      <c r="WA121" s="129"/>
      <c r="WB121" s="129"/>
      <c r="WC121" s="129"/>
      <c r="WD121" s="129"/>
      <c r="WE121" s="129"/>
      <c r="WF121" s="129"/>
      <c r="WG121" s="129"/>
      <c r="WH121" s="129"/>
      <c r="WI121" s="129"/>
      <c r="WJ121" s="129"/>
      <c r="WK121" s="129"/>
      <c r="WL121" s="129"/>
      <c r="WM121" s="129"/>
      <c r="WN121" s="129"/>
      <c r="WO121" s="129"/>
      <c r="WP121" s="129"/>
      <c r="WQ121" s="129"/>
      <c r="WR121" s="129"/>
      <c r="WS121" s="129"/>
      <c r="WT121" s="129"/>
      <c r="WU121" s="129"/>
      <c r="WV121" s="129"/>
      <c r="WW121" s="129"/>
      <c r="WX121" s="129"/>
      <c r="WY121" s="129"/>
      <c r="WZ121" s="129"/>
      <c r="XA121" s="129"/>
      <c r="XB121" s="129"/>
      <c r="XC121" s="129"/>
      <c r="XD121" s="129"/>
      <c r="XE121" s="129"/>
      <c r="XF121" s="129"/>
      <c r="XG121" s="129"/>
      <c r="XH121" s="129"/>
      <c r="XI121" s="129"/>
      <c r="XJ121" s="129"/>
      <c r="XK121" s="129"/>
      <c r="XL121" s="129"/>
      <c r="XM121" s="130"/>
    </row>
    <row r="122" spans="1:637" s="4" customFormat="1" ht="15.75" thickBot="1" x14ac:dyDescent="0.3">
      <c r="A122" s="140" t="s">
        <v>61</v>
      </c>
      <c r="B122" s="141">
        <f>SUM(B3:B121)</f>
        <v>280</v>
      </c>
      <c r="C122" s="141">
        <f t="shared" ref="C122:U122" si="4">SUM(C3:C121)</f>
        <v>234</v>
      </c>
      <c r="D122" s="141">
        <f t="shared" si="4"/>
        <v>350</v>
      </c>
      <c r="E122" s="141">
        <f t="shared" si="4"/>
        <v>381</v>
      </c>
      <c r="F122" s="141">
        <f t="shared" si="4"/>
        <v>291</v>
      </c>
      <c r="G122" s="141">
        <f t="shared" si="4"/>
        <v>349</v>
      </c>
      <c r="H122" s="141">
        <f t="shared" si="4"/>
        <v>312</v>
      </c>
      <c r="I122" s="141">
        <f t="shared" si="4"/>
        <v>333</v>
      </c>
      <c r="J122" s="141">
        <f t="shared" si="4"/>
        <v>307</v>
      </c>
      <c r="K122" s="141">
        <f t="shared" si="4"/>
        <v>336</v>
      </c>
      <c r="L122" s="141">
        <f t="shared" si="4"/>
        <v>382</v>
      </c>
      <c r="M122" s="141">
        <f t="shared" si="4"/>
        <v>275</v>
      </c>
      <c r="N122" s="141">
        <f t="shared" si="4"/>
        <v>240</v>
      </c>
      <c r="O122" s="141">
        <f t="shared" si="4"/>
        <v>285</v>
      </c>
      <c r="P122" s="141">
        <f t="shared" si="4"/>
        <v>302</v>
      </c>
      <c r="Q122" s="142">
        <f t="shared" si="4"/>
        <v>339</v>
      </c>
      <c r="R122" s="141">
        <f t="shared" si="4"/>
        <v>315</v>
      </c>
      <c r="S122" s="141">
        <f t="shared" si="4"/>
        <v>341</v>
      </c>
      <c r="T122" s="141">
        <f t="shared" si="4"/>
        <v>345</v>
      </c>
      <c r="U122" s="141">
        <f t="shared" si="4"/>
        <v>318</v>
      </c>
      <c r="V122" s="141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  <c r="BY122" s="129"/>
      <c r="BZ122" s="129"/>
      <c r="CA122" s="129"/>
      <c r="CB122" s="129"/>
      <c r="CC122" s="129"/>
      <c r="CD122" s="129"/>
      <c r="CE122" s="129"/>
      <c r="CF122" s="129"/>
      <c r="CG122" s="129"/>
      <c r="CH122" s="129"/>
      <c r="CI122" s="129"/>
      <c r="CJ122" s="129"/>
      <c r="CK122" s="129"/>
      <c r="CL122" s="129"/>
      <c r="CM122" s="129"/>
      <c r="CN122" s="129"/>
      <c r="CO122" s="129"/>
      <c r="CP122" s="129"/>
      <c r="CQ122" s="129"/>
      <c r="CR122" s="129"/>
      <c r="CS122" s="129"/>
      <c r="CT122" s="129"/>
      <c r="CU122" s="129"/>
      <c r="CV122" s="129"/>
      <c r="CW122" s="129"/>
      <c r="CX122" s="129"/>
      <c r="CY122" s="129"/>
      <c r="CZ122" s="129"/>
      <c r="DA122" s="129"/>
      <c r="DB122" s="129"/>
      <c r="DC122" s="129"/>
      <c r="DD122" s="129"/>
      <c r="DE122" s="129"/>
      <c r="DF122" s="129"/>
      <c r="DG122" s="129"/>
      <c r="DH122" s="129"/>
      <c r="DI122" s="129"/>
      <c r="DJ122" s="129"/>
      <c r="DK122" s="129"/>
      <c r="DL122" s="129"/>
      <c r="DM122" s="129"/>
      <c r="DN122" s="129"/>
      <c r="DO122" s="129"/>
      <c r="DP122" s="129"/>
      <c r="DQ122" s="129"/>
      <c r="DR122" s="129"/>
      <c r="DS122" s="129"/>
      <c r="DT122" s="129"/>
      <c r="DU122" s="129"/>
      <c r="DV122" s="129"/>
      <c r="DW122" s="129"/>
      <c r="DX122" s="129"/>
      <c r="DY122" s="129"/>
      <c r="DZ122" s="129"/>
      <c r="EA122" s="129"/>
      <c r="EB122" s="129"/>
      <c r="EC122" s="129"/>
      <c r="ED122" s="129"/>
      <c r="EE122" s="129"/>
      <c r="EF122" s="129"/>
      <c r="EG122" s="129"/>
      <c r="EH122" s="129"/>
      <c r="EI122" s="129"/>
      <c r="EJ122" s="129"/>
      <c r="EK122" s="129"/>
      <c r="EL122" s="129"/>
      <c r="EM122" s="129"/>
      <c r="EN122" s="129"/>
      <c r="EO122" s="129"/>
      <c r="EP122" s="129"/>
      <c r="EQ122" s="129"/>
      <c r="ER122" s="129"/>
      <c r="ES122" s="129"/>
      <c r="ET122" s="129"/>
      <c r="EU122" s="129"/>
      <c r="EV122" s="129"/>
      <c r="EW122" s="129"/>
      <c r="EX122" s="129"/>
      <c r="EY122" s="129"/>
      <c r="EZ122" s="129"/>
      <c r="FA122" s="129"/>
      <c r="FB122" s="129"/>
      <c r="FC122" s="129"/>
      <c r="FD122" s="129"/>
      <c r="FE122" s="129"/>
      <c r="FF122" s="129"/>
      <c r="FG122" s="129"/>
      <c r="FH122" s="129"/>
      <c r="FI122" s="129"/>
      <c r="FJ122" s="129"/>
      <c r="FK122" s="129"/>
      <c r="FL122" s="129"/>
      <c r="FM122" s="129"/>
      <c r="FN122" s="129"/>
      <c r="FO122" s="129"/>
      <c r="FP122" s="129"/>
      <c r="FQ122" s="129"/>
      <c r="FR122" s="129"/>
      <c r="FS122" s="129"/>
      <c r="FT122" s="129"/>
      <c r="FU122" s="129"/>
      <c r="FV122" s="129"/>
      <c r="FW122" s="129"/>
      <c r="FX122" s="129"/>
      <c r="FY122" s="129"/>
      <c r="FZ122" s="129"/>
      <c r="GA122" s="129"/>
      <c r="GB122" s="129"/>
      <c r="GC122" s="129"/>
      <c r="GD122" s="129"/>
      <c r="GE122" s="129"/>
      <c r="GF122" s="129"/>
      <c r="GG122" s="129"/>
      <c r="GH122" s="129"/>
      <c r="GI122" s="129"/>
      <c r="GJ122" s="129"/>
      <c r="GK122" s="129"/>
      <c r="GL122" s="129"/>
      <c r="GM122" s="129"/>
      <c r="GN122" s="129"/>
      <c r="GO122" s="129"/>
      <c r="GP122" s="129"/>
      <c r="GQ122" s="129"/>
      <c r="GR122" s="129"/>
      <c r="GS122" s="129"/>
      <c r="GT122" s="129"/>
      <c r="GU122" s="129"/>
      <c r="GV122" s="129"/>
      <c r="GW122" s="129"/>
      <c r="GX122" s="129"/>
      <c r="GY122" s="129"/>
      <c r="GZ122" s="129"/>
      <c r="HA122" s="129"/>
      <c r="HB122" s="129"/>
      <c r="HC122" s="129"/>
      <c r="HD122" s="129"/>
      <c r="HE122" s="129"/>
      <c r="HF122" s="129"/>
      <c r="HG122" s="129"/>
      <c r="HH122" s="129"/>
      <c r="HI122" s="129"/>
      <c r="HJ122" s="129"/>
      <c r="HK122" s="129"/>
      <c r="HL122" s="129"/>
      <c r="HM122" s="129"/>
      <c r="HN122" s="129"/>
      <c r="HO122" s="129"/>
      <c r="HP122" s="129"/>
      <c r="HQ122" s="129"/>
      <c r="HR122" s="129"/>
      <c r="HS122" s="129"/>
      <c r="HT122" s="129"/>
      <c r="HU122" s="129"/>
      <c r="HV122" s="129"/>
      <c r="HW122" s="129"/>
      <c r="HX122" s="129"/>
      <c r="HY122" s="129"/>
      <c r="HZ122" s="129"/>
      <c r="IA122" s="129"/>
      <c r="IB122" s="129"/>
      <c r="IC122" s="129"/>
      <c r="ID122" s="129"/>
      <c r="IE122" s="129"/>
      <c r="IF122" s="129"/>
      <c r="IG122" s="129"/>
      <c r="IH122" s="129"/>
      <c r="II122" s="129"/>
      <c r="IJ122" s="129"/>
      <c r="IK122" s="129"/>
      <c r="IL122" s="129"/>
      <c r="IM122" s="129"/>
      <c r="IN122" s="129"/>
      <c r="IO122" s="129"/>
      <c r="IP122" s="129"/>
      <c r="IQ122" s="129"/>
      <c r="IR122" s="129"/>
      <c r="IS122" s="129"/>
      <c r="IT122" s="129"/>
      <c r="IU122" s="129"/>
      <c r="IV122" s="129"/>
      <c r="IW122" s="129"/>
      <c r="IX122" s="129"/>
      <c r="IY122" s="129"/>
      <c r="IZ122" s="129"/>
      <c r="JA122" s="129"/>
      <c r="JB122" s="129"/>
      <c r="JC122" s="129"/>
      <c r="JD122" s="129"/>
      <c r="JE122" s="129"/>
      <c r="JF122" s="129"/>
      <c r="JG122" s="129"/>
      <c r="JH122" s="129"/>
      <c r="JI122" s="129"/>
      <c r="JJ122" s="129"/>
      <c r="JK122" s="129"/>
      <c r="JL122" s="129"/>
      <c r="JM122" s="129"/>
      <c r="JN122" s="129"/>
      <c r="JO122" s="129"/>
      <c r="JP122" s="129"/>
      <c r="JQ122" s="129"/>
      <c r="JR122" s="129"/>
      <c r="JS122" s="129"/>
      <c r="JT122" s="129"/>
      <c r="JU122" s="129"/>
      <c r="JV122" s="129"/>
      <c r="JW122" s="129"/>
      <c r="JX122" s="129"/>
      <c r="JY122" s="129"/>
      <c r="JZ122" s="129"/>
      <c r="KA122" s="129"/>
      <c r="KB122" s="129"/>
      <c r="KC122" s="129"/>
      <c r="KD122" s="129"/>
      <c r="KE122" s="129"/>
      <c r="KF122" s="129"/>
      <c r="KG122" s="129"/>
      <c r="KH122" s="129"/>
      <c r="KI122" s="129"/>
      <c r="KJ122" s="129"/>
      <c r="KK122" s="129"/>
      <c r="KL122" s="129"/>
      <c r="KM122" s="129"/>
      <c r="KN122" s="129"/>
      <c r="KO122" s="129"/>
      <c r="KP122" s="129"/>
      <c r="KQ122" s="129"/>
      <c r="KR122" s="129"/>
      <c r="KS122" s="129"/>
      <c r="KT122" s="129"/>
      <c r="KU122" s="129"/>
      <c r="KV122" s="129"/>
      <c r="KW122" s="129"/>
      <c r="KX122" s="129"/>
      <c r="KY122" s="129"/>
      <c r="KZ122" s="129"/>
      <c r="LA122" s="129"/>
      <c r="LB122" s="129"/>
      <c r="LC122" s="129"/>
      <c r="LD122" s="129"/>
      <c r="LE122" s="129"/>
      <c r="LF122" s="129"/>
      <c r="LG122" s="129"/>
      <c r="LH122" s="129"/>
      <c r="LI122" s="129"/>
      <c r="LJ122" s="129"/>
      <c r="LK122" s="129"/>
      <c r="LL122" s="129"/>
      <c r="LM122" s="129"/>
      <c r="LN122" s="129"/>
      <c r="LO122" s="129"/>
      <c r="LP122" s="129"/>
      <c r="LQ122" s="129"/>
      <c r="LR122" s="129"/>
      <c r="LS122" s="129"/>
      <c r="LT122" s="129"/>
      <c r="LU122" s="129"/>
      <c r="LV122" s="129"/>
      <c r="LW122" s="129"/>
      <c r="LX122" s="129"/>
      <c r="LY122" s="129"/>
      <c r="LZ122" s="129"/>
      <c r="MA122" s="129"/>
      <c r="MB122" s="129"/>
      <c r="MC122" s="129"/>
      <c r="MD122" s="129"/>
      <c r="ME122" s="129"/>
      <c r="MF122" s="129"/>
      <c r="MG122" s="129"/>
      <c r="MH122" s="129"/>
      <c r="MI122" s="129"/>
      <c r="MJ122" s="129"/>
      <c r="MK122" s="129"/>
      <c r="ML122" s="129"/>
      <c r="MM122" s="129"/>
      <c r="MN122" s="129"/>
      <c r="MO122" s="129"/>
      <c r="MP122" s="129"/>
      <c r="MQ122" s="129"/>
      <c r="MR122" s="129"/>
      <c r="MS122" s="129"/>
      <c r="MT122" s="129"/>
      <c r="MU122" s="129"/>
      <c r="MV122" s="129"/>
      <c r="MW122" s="129"/>
      <c r="MX122" s="129"/>
      <c r="MY122" s="129"/>
      <c r="MZ122" s="129"/>
      <c r="NA122" s="129"/>
      <c r="NB122" s="129"/>
      <c r="NC122" s="129"/>
      <c r="ND122" s="129"/>
      <c r="NE122" s="129"/>
      <c r="NF122" s="129"/>
      <c r="NG122" s="129"/>
      <c r="NH122" s="129"/>
      <c r="NI122" s="129"/>
      <c r="NJ122" s="129"/>
      <c r="NK122" s="129"/>
      <c r="NL122" s="129"/>
      <c r="NM122" s="129"/>
      <c r="NN122" s="129"/>
      <c r="NO122" s="129"/>
      <c r="NP122" s="129"/>
      <c r="NQ122" s="129"/>
      <c r="NR122" s="129"/>
      <c r="NS122" s="129"/>
      <c r="NT122" s="129"/>
      <c r="NU122" s="129"/>
      <c r="NV122" s="129"/>
      <c r="NW122" s="129"/>
      <c r="NX122" s="129"/>
      <c r="NY122" s="129"/>
      <c r="NZ122" s="129"/>
      <c r="OA122" s="129"/>
      <c r="OB122" s="129"/>
      <c r="OC122" s="129"/>
      <c r="OD122" s="129"/>
      <c r="OE122" s="129"/>
      <c r="OF122" s="129"/>
      <c r="OG122" s="129"/>
      <c r="OH122" s="129"/>
      <c r="OI122" s="129"/>
      <c r="OJ122" s="129"/>
      <c r="OK122" s="129"/>
      <c r="OL122" s="129"/>
      <c r="OM122" s="129"/>
      <c r="ON122" s="129"/>
      <c r="OO122" s="129"/>
      <c r="OP122" s="129"/>
      <c r="OQ122" s="129"/>
      <c r="OR122" s="129"/>
      <c r="OS122" s="129"/>
      <c r="OT122" s="129"/>
      <c r="OU122" s="129"/>
      <c r="OV122" s="129"/>
      <c r="OW122" s="129"/>
      <c r="OX122" s="129"/>
      <c r="OY122" s="129"/>
      <c r="OZ122" s="129"/>
      <c r="PA122" s="129"/>
      <c r="PB122" s="129"/>
      <c r="PC122" s="129"/>
      <c r="PD122" s="129"/>
      <c r="PE122" s="129"/>
      <c r="PF122" s="129"/>
      <c r="PG122" s="129"/>
      <c r="PH122" s="129"/>
      <c r="PI122" s="129"/>
      <c r="PJ122" s="129"/>
      <c r="PK122" s="129"/>
      <c r="PL122" s="129"/>
      <c r="PM122" s="129"/>
      <c r="PN122" s="129"/>
      <c r="PO122" s="129"/>
      <c r="PP122" s="129"/>
      <c r="PQ122" s="129"/>
      <c r="PR122" s="129"/>
      <c r="PS122" s="129"/>
      <c r="PT122" s="129"/>
      <c r="PU122" s="129"/>
      <c r="PV122" s="129"/>
      <c r="PW122" s="129"/>
      <c r="PX122" s="129"/>
      <c r="PY122" s="129"/>
      <c r="PZ122" s="129"/>
      <c r="QA122" s="129"/>
      <c r="QB122" s="129"/>
      <c r="QC122" s="129"/>
      <c r="QD122" s="129"/>
      <c r="QE122" s="129"/>
      <c r="QF122" s="129"/>
      <c r="QG122" s="129"/>
      <c r="QH122" s="129"/>
      <c r="QI122" s="129"/>
      <c r="QJ122" s="129"/>
      <c r="QK122" s="129"/>
      <c r="QL122" s="129"/>
      <c r="QM122" s="129"/>
      <c r="QN122" s="129"/>
      <c r="QO122" s="129"/>
      <c r="QP122" s="129"/>
      <c r="QQ122" s="129"/>
      <c r="QR122" s="129"/>
      <c r="QS122" s="129"/>
      <c r="QT122" s="129"/>
      <c r="QU122" s="129"/>
      <c r="QV122" s="129"/>
      <c r="QW122" s="129"/>
      <c r="QX122" s="129"/>
      <c r="QY122" s="129"/>
      <c r="QZ122" s="129"/>
      <c r="RA122" s="129"/>
      <c r="RB122" s="129"/>
      <c r="RC122" s="129"/>
      <c r="RD122" s="129"/>
      <c r="RE122" s="129"/>
      <c r="RF122" s="129"/>
      <c r="RG122" s="129"/>
      <c r="RH122" s="129"/>
      <c r="RI122" s="129"/>
      <c r="RJ122" s="129"/>
      <c r="RK122" s="129"/>
      <c r="RL122" s="129"/>
      <c r="RM122" s="129"/>
      <c r="RN122" s="129"/>
      <c r="RO122" s="129"/>
      <c r="RP122" s="129"/>
      <c r="RQ122" s="129"/>
      <c r="RR122" s="129"/>
      <c r="RS122" s="129"/>
      <c r="RT122" s="129"/>
      <c r="RU122" s="129"/>
      <c r="RV122" s="129"/>
      <c r="RW122" s="129"/>
      <c r="RX122" s="129"/>
      <c r="RY122" s="129"/>
      <c r="RZ122" s="129"/>
      <c r="SA122" s="129"/>
      <c r="SB122" s="129"/>
      <c r="SC122" s="129"/>
      <c r="SD122" s="129"/>
      <c r="SE122" s="129"/>
      <c r="SF122" s="129"/>
      <c r="SG122" s="129"/>
      <c r="SH122" s="129"/>
      <c r="SI122" s="129"/>
      <c r="SJ122" s="129"/>
      <c r="SK122" s="129"/>
      <c r="SL122" s="129"/>
      <c r="SM122" s="129"/>
      <c r="SN122" s="129"/>
      <c r="SO122" s="129"/>
      <c r="SP122" s="129"/>
      <c r="SQ122" s="129"/>
      <c r="SR122" s="129"/>
      <c r="SS122" s="129"/>
      <c r="ST122" s="129"/>
      <c r="SU122" s="129"/>
      <c r="SV122" s="129"/>
      <c r="SW122" s="129"/>
      <c r="SX122" s="129"/>
      <c r="SY122" s="129"/>
      <c r="SZ122" s="129"/>
      <c r="TA122" s="129"/>
      <c r="TB122" s="129"/>
      <c r="TC122" s="129"/>
      <c r="TD122" s="129"/>
      <c r="TE122" s="129"/>
      <c r="TF122" s="129"/>
      <c r="TG122" s="129"/>
      <c r="TH122" s="129"/>
      <c r="TI122" s="129"/>
      <c r="TJ122" s="129"/>
      <c r="TK122" s="129"/>
      <c r="TL122" s="129"/>
      <c r="TM122" s="129"/>
      <c r="TN122" s="129"/>
      <c r="TO122" s="129"/>
      <c r="TP122" s="129"/>
      <c r="TQ122" s="129"/>
      <c r="TR122" s="129"/>
      <c r="TS122" s="129"/>
      <c r="TT122" s="129"/>
      <c r="TU122" s="129"/>
      <c r="TV122" s="129"/>
      <c r="TW122" s="129"/>
      <c r="TX122" s="129"/>
      <c r="TY122" s="129"/>
      <c r="TZ122" s="129"/>
      <c r="UA122" s="129"/>
      <c r="UB122" s="129"/>
      <c r="UC122" s="129"/>
      <c r="UD122" s="129"/>
      <c r="UE122" s="129"/>
      <c r="UF122" s="129"/>
      <c r="UG122" s="129"/>
      <c r="UH122" s="129"/>
      <c r="UI122" s="129"/>
      <c r="UJ122" s="129"/>
      <c r="UK122" s="129"/>
      <c r="UL122" s="129"/>
      <c r="UM122" s="129"/>
      <c r="UN122" s="129"/>
      <c r="UO122" s="129"/>
      <c r="UP122" s="129"/>
      <c r="UQ122" s="129"/>
      <c r="UR122" s="129"/>
      <c r="US122" s="129"/>
      <c r="UT122" s="129"/>
      <c r="UU122" s="129"/>
      <c r="UV122" s="129"/>
      <c r="UW122" s="129"/>
      <c r="UX122" s="129"/>
      <c r="UY122" s="129"/>
      <c r="UZ122" s="129"/>
      <c r="VA122" s="129"/>
      <c r="VB122" s="129"/>
      <c r="VC122" s="129"/>
      <c r="VD122" s="129"/>
      <c r="VE122" s="129"/>
      <c r="VF122" s="129"/>
      <c r="VG122" s="129"/>
      <c r="VH122" s="129"/>
      <c r="VI122" s="129"/>
      <c r="VJ122" s="129"/>
      <c r="VK122" s="129"/>
      <c r="VL122" s="129"/>
      <c r="VM122" s="129"/>
      <c r="VN122" s="129"/>
      <c r="VO122" s="129"/>
      <c r="VP122" s="129"/>
      <c r="VQ122" s="129"/>
      <c r="VR122" s="129"/>
      <c r="VS122" s="129"/>
      <c r="VT122" s="129"/>
      <c r="VU122" s="129"/>
      <c r="VV122" s="129"/>
      <c r="VW122" s="129"/>
      <c r="VX122" s="129"/>
      <c r="VY122" s="129"/>
      <c r="VZ122" s="129"/>
      <c r="WA122" s="129"/>
      <c r="WB122" s="129"/>
      <c r="WC122" s="129"/>
      <c r="WD122" s="129"/>
      <c r="WE122" s="129"/>
      <c r="WF122" s="129"/>
      <c r="WG122" s="129"/>
      <c r="WH122" s="129"/>
      <c r="WI122" s="129"/>
      <c r="WJ122" s="129"/>
      <c r="WK122" s="129"/>
      <c r="WL122" s="129"/>
      <c r="WM122" s="129"/>
      <c r="WN122" s="129"/>
      <c r="WO122" s="129"/>
      <c r="WP122" s="129"/>
      <c r="WQ122" s="129"/>
      <c r="WR122" s="129"/>
      <c r="WS122" s="129"/>
      <c r="WT122" s="129"/>
      <c r="WU122" s="129"/>
      <c r="WV122" s="129"/>
      <c r="WW122" s="129"/>
      <c r="WX122" s="129"/>
      <c r="WY122" s="129"/>
      <c r="WZ122" s="129"/>
      <c r="XA122" s="129"/>
      <c r="XB122" s="129"/>
      <c r="XC122" s="129"/>
      <c r="XD122" s="129"/>
      <c r="XE122" s="129"/>
      <c r="XF122" s="129"/>
      <c r="XG122" s="129"/>
      <c r="XH122" s="129"/>
      <c r="XI122" s="129"/>
      <c r="XJ122" s="129"/>
      <c r="XK122" s="129"/>
      <c r="XL122" s="129"/>
      <c r="XM122" s="130"/>
    </row>
    <row r="123" spans="1:637" s="4" customFormat="1" ht="15.75" thickBot="1" x14ac:dyDescent="0.3">
      <c r="A123" s="140" t="s">
        <v>285</v>
      </c>
      <c r="B123" s="143">
        <f>AVERAGE(B3:B121)</f>
        <v>2.3529411764705883</v>
      </c>
      <c r="C123" s="143">
        <f t="shared" ref="C123:U123" si="5">AVERAGE(C3:C121)</f>
        <v>1.9663865546218486</v>
      </c>
      <c r="D123" s="143">
        <f t="shared" si="5"/>
        <v>2.9411764705882355</v>
      </c>
      <c r="E123" s="143">
        <f t="shared" si="5"/>
        <v>3.2016806722689077</v>
      </c>
      <c r="F123" s="143">
        <f t="shared" si="5"/>
        <v>2.4453781512605044</v>
      </c>
      <c r="G123" s="143">
        <f t="shared" si="5"/>
        <v>2.9327731092436973</v>
      </c>
      <c r="H123" s="143">
        <f t="shared" si="5"/>
        <v>2.6218487394957983</v>
      </c>
      <c r="I123" s="143">
        <f t="shared" si="5"/>
        <v>2.7983193277310923</v>
      </c>
      <c r="J123" s="143">
        <f t="shared" si="5"/>
        <v>2.5798319327731094</v>
      </c>
      <c r="K123" s="143">
        <f t="shared" si="5"/>
        <v>2.8235294117647061</v>
      </c>
      <c r="L123" s="143">
        <f t="shared" si="5"/>
        <v>3.2100840336134455</v>
      </c>
      <c r="M123" s="143">
        <f t="shared" si="5"/>
        <v>2.3109243697478989</v>
      </c>
      <c r="N123" s="143">
        <f t="shared" si="5"/>
        <v>2.0168067226890756</v>
      </c>
      <c r="O123" s="143">
        <f t="shared" si="5"/>
        <v>2.3949579831932772</v>
      </c>
      <c r="P123" s="143">
        <f t="shared" si="5"/>
        <v>2.53781512605042</v>
      </c>
      <c r="Q123" s="144">
        <f t="shared" si="5"/>
        <v>2.8487394957983194</v>
      </c>
      <c r="R123" s="143">
        <f t="shared" si="5"/>
        <v>2.6470588235294117</v>
      </c>
      <c r="S123" s="143">
        <f t="shared" si="5"/>
        <v>2.865546218487395</v>
      </c>
      <c r="T123" s="143">
        <f t="shared" si="5"/>
        <v>2.8991596638655461</v>
      </c>
      <c r="U123" s="143">
        <f t="shared" si="5"/>
        <v>2.672268907563025</v>
      </c>
      <c r="V123" s="141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  <c r="BY123" s="129"/>
      <c r="BZ123" s="129"/>
      <c r="CA123" s="129"/>
      <c r="CB123" s="129"/>
      <c r="CC123" s="129"/>
      <c r="CD123" s="129"/>
      <c r="CE123" s="129"/>
      <c r="CF123" s="129"/>
      <c r="CG123" s="129"/>
      <c r="CH123" s="129"/>
      <c r="CI123" s="129"/>
      <c r="CJ123" s="129"/>
      <c r="CK123" s="129"/>
      <c r="CL123" s="129"/>
      <c r="CM123" s="129"/>
      <c r="CN123" s="129"/>
      <c r="CO123" s="129"/>
      <c r="CP123" s="129"/>
      <c r="CQ123" s="129"/>
      <c r="CR123" s="129"/>
      <c r="CS123" s="129"/>
      <c r="CT123" s="129"/>
      <c r="CU123" s="129"/>
      <c r="CV123" s="129"/>
      <c r="CW123" s="129"/>
      <c r="CX123" s="129"/>
      <c r="CY123" s="129"/>
      <c r="CZ123" s="129"/>
      <c r="DA123" s="129"/>
      <c r="DB123" s="129"/>
      <c r="DC123" s="129"/>
      <c r="DD123" s="129"/>
      <c r="DE123" s="129"/>
      <c r="DF123" s="129"/>
      <c r="DG123" s="129"/>
      <c r="DH123" s="129"/>
      <c r="DI123" s="129"/>
      <c r="DJ123" s="129"/>
      <c r="DK123" s="129"/>
      <c r="DL123" s="129"/>
      <c r="DM123" s="129"/>
      <c r="DN123" s="129"/>
      <c r="DO123" s="129"/>
      <c r="DP123" s="129"/>
      <c r="DQ123" s="129"/>
      <c r="DR123" s="129"/>
      <c r="DS123" s="129"/>
      <c r="DT123" s="129"/>
      <c r="DU123" s="129"/>
      <c r="DV123" s="129"/>
      <c r="DW123" s="129"/>
      <c r="DX123" s="129"/>
      <c r="DY123" s="129"/>
      <c r="DZ123" s="129"/>
      <c r="EA123" s="129"/>
      <c r="EB123" s="129"/>
      <c r="EC123" s="129"/>
      <c r="ED123" s="129"/>
      <c r="EE123" s="129"/>
      <c r="EF123" s="129"/>
      <c r="EG123" s="129"/>
      <c r="EH123" s="129"/>
      <c r="EI123" s="129"/>
      <c r="EJ123" s="129"/>
      <c r="EK123" s="129"/>
      <c r="EL123" s="129"/>
      <c r="EM123" s="129"/>
      <c r="EN123" s="129"/>
      <c r="EO123" s="129"/>
      <c r="EP123" s="129"/>
      <c r="EQ123" s="129"/>
      <c r="ER123" s="129"/>
      <c r="ES123" s="129"/>
      <c r="ET123" s="129"/>
      <c r="EU123" s="129"/>
      <c r="EV123" s="129"/>
      <c r="EW123" s="129"/>
      <c r="EX123" s="129"/>
      <c r="EY123" s="129"/>
      <c r="EZ123" s="129"/>
      <c r="FA123" s="129"/>
      <c r="FB123" s="129"/>
      <c r="FC123" s="129"/>
      <c r="FD123" s="129"/>
      <c r="FE123" s="129"/>
      <c r="FF123" s="129"/>
      <c r="FG123" s="129"/>
      <c r="FH123" s="129"/>
      <c r="FI123" s="129"/>
      <c r="FJ123" s="129"/>
      <c r="FK123" s="129"/>
      <c r="FL123" s="129"/>
      <c r="FM123" s="129"/>
      <c r="FN123" s="129"/>
      <c r="FO123" s="129"/>
      <c r="FP123" s="129"/>
      <c r="FQ123" s="129"/>
      <c r="FR123" s="129"/>
      <c r="FS123" s="129"/>
      <c r="FT123" s="129"/>
      <c r="FU123" s="129"/>
      <c r="FV123" s="129"/>
      <c r="FW123" s="129"/>
      <c r="FX123" s="129"/>
      <c r="FY123" s="129"/>
      <c r="FZ123" s="129"/>
      <c r="GA123" s="129"/>
      <c r="GB123" s="129"/>
      <c r="GC123" s="129"/>
      <c r="GD123" s="129"/>
      <c r="GE123" s="129"/>
      <c r="GF123" s="129"/>
      <c r="GG123" s="129"/>
      <c r="GH123" s="129"/>
      <c r="GI123" s="129"/>
      <c r="GJ123" s="129"/>
      <c r="GK123" s="129"/>
      <c r="GL123" s="129"/>
      <c r="GM123" s="129"/>
      <c r="GN123" s="129"/>
      <c r="GO123" s="129"/>
      <c r="GP123" s="129"/>
      <c r="GQ123" s="129"/>
      <c r="GR123" s="129"/>
      <c r="GS123" s="129"/>
      <c r="GT123" s="129"/>
      <c r="GU123" s="129"/>
      <c r="GV123" s="129"/>
      <c r="GW123" s="129"/>
      <c r="GX123" s="129"/>
      <c r="GY123" s="129"/>
      <c r="GZ123" s="129"/>
      <c r="HA123" s="129"/>
      <c r="HB123" s="129"/>
      <c r="HC123" s="129"/>
      <c r="HD123" s="129"/>
      <c r="HE123" s="129"/>
      <c r="HF123" s="129"/>
      <c r="HG123" s="129"/>
      <c r="HH123" s="129"/>
      <c r="HI123" s="129"/>
      <c r="HJ123" s="129"/>
      <c r="HK123" s="129"/>
      <c r="HL123" s="129"/>
      <c r="HM123" s="129"/>
      <c r="HN123" s="129"/>
      <c r="HO123" s="129"/>
      <c r="HP123" s="129"/>
      <c r="HQ123" s="129"/>
      <c r="HR123" s="129"/>
      <c r="HS123" s="129"/>
      <c r="HT123" s="129"/>
      <c r="HU123" s="129"/>
      <c r="HV123" s="129"/>
      <c r="HW123" s="129"/>
      <c r="HX123" s="129"/>
      <c r="HY123" s="129"/>
      <c r="HZ123" s="129"/>
      <c r="IA123" s="129"/>
      <c r="IB123" s="129"/>
      <c r="IC123" s="129"/>
      <c r="ID123" s="129"/>
      <c r="IE123" s="129"/>
      <c r="IF123" s="129"/>
      <c r="IG123" s="129"/>
      <c r="IH123" s="129"/>
      <c r="II123" s="129"/>
      <c r="IJ123" s="129"/>
      <c r="IK123" s="129"/>
      <c r="IL123" s="129"/>
      <c r="IM123" s="129"/>
      <c r="IN123" s="129"/>
      <c r="IO123" s="129"/>
      <c r="IP123" s="129"/>
      <c r="IQ123" s="129"/>
      <c r="IR123" s="129"/>
      <c r="IS123" s="129"/>
      <c r="IT123" s="129"/>
      <c r="IU123" s="129"/>
      <c r="IV123" s="129"/>
      <c r="IW123" s="129"/>
      <c r="IX123" s="129"/>
      <c r="IY123" s="129"/>
      <c r="IZ123" s="129"/>
      <c r="JA123" s="129"/>
      <c r="JB123" s="129"/>
      <c r="JC123" s="129"/>
      <c r="JD123" s="129"/>
      <c r="JE123" s="129"/>
      <c r="JF123" s="129"/>
      <c r="JG123" s="129"/>
      <c r="JH123" s="129"/>
      <c r="JI123" s="129"/>
      <c r="JJ123" s="129"/>
      <c r="JK123" s="129"/>
      <c r="JL123" s="129"/>
      <c r="JM123" s="129"/>
      <c r="JN123" s="129"/>
      <c r="JO123" s="129"/>
      <c r="JP123" s="129"/>
      <c r="JQ123" s="129"/>
      <c r="JR123" s="129"/>
      <c r="JS123" s="129"/>
      <c r="JT123" s="129"/>
      <c r="JU123" s="129"/>
      <c r="JV123" s="129"/>
      <c r="JW123" s="129"/>
      <c r="JX123" s="129"/>
      <c r="JY123" s="129"/>
      <c r="JZ123" s="129"/>
      <c r="KA123" s="129"/>
      <c r="KB123" s="129"/>
      <c r="KC123" s="129"/>
      <c r="KD123" s="129"/>
      <c r="KE123" s="129"/>
      <c r="KF123" s="129"/>
      <c r="KG123" s="129"/>
      <c r="KH123" s="129"/>
      <c r="KI123" s="129"/>
      <c r="KJ123" s="129"/>
      <c r="KK123" s="129"/>
      <c r="KL123" s="129"/>
      <c r="KM123" s="129"/>
      <c r="KN123" s="129"/>
      <c r="KO123" s="129"/>
      <c r="KP123" s="129"/>
      <c r="KQ123" s="129"/>
      <c r="KR123" s="129"/>
      <c r="KS123" s="129"/>
      <c r="KT123" s="129"/>
      <c r="KU123" s="129"/>
      <c r="KV123" s="129"/>
      <c r="KW123" s="129"/>
      <c r="KX123" s="129"/>
      <c r="KY123" s="129"/>
      <c r="KZ123" s="129"/>
      <c r="LA123" s="129"/>
      <c r="LB123" s="129"/>
      <c r="LC123" s="129"/>
      <c r="LD123" s="129"/>
      <c r="LE123" s="129"/>
      <c r="LF123" s="129"/>
      <c r="LG123" s="129"/>
      <c r="LH123" s="129"/>
      <c r="LI123" s="129"/>
      <c r="LJ123" s="129"/>
      <c r="LK123" s="129"/>
      <c r="LL123" s="129"/>
      <c r="LM123" s="129"/>
      <c r="LN123" s="129"/>
      <c r="LO123" s="129"/>
      <c r="LP123" s="129"/>
      <c r="LQ123" s="129"/>
      <c r="LR123" s="129"/>
      <c r="LS123" s="129"/>
      <c r="LT123" s="129"/>
      <c r="LU123" s="129"/>
      <c r="LV123" s="129"/>
      <c r="LW123" s="129"/>
      <c r="LX123" s="129"/>
      <c r="LY123" s="129"/>
      <c r="LZ123" s="129"/>
      <c r="MA123" s="129"/>
      <c r="MB123" s="129"/>
      <c r="MC123" s="129"/>
      <c r="MD123" s="129"/>
      <c r="ME123" s="129"/>
      <c r="MF123" s="129"/>
      <c r="MG123" s="129"/>
      <c r="MH123" s="129"/>
      <c r="MI123" s="129"/>
      <c r="MJ123" s="129"/>
      <c r="MK123" s="129"/>
      <c r="ML123" s="129"/>
      <c r="MM123" s="129"/>
      <c r="MN123" s="129"/>
      <c r="MO123" s="129"/>
      <c r="MP123" s="129"/>
      <c r="MQ123" s="129"/>
      <c r="MR123" s="129"/>
      <c r="MS123" s="129"/>
      <c r="MT123" s="129"/>
      <c r="MU123" s="129"/>
      <c r="MV123" s="129"/>
      <c r="MW123" s="129"/>
      <c r="MX123" s="129"/>
      <c r="MY123" s="129"/>
      <c r="MZ123" s="129"/>
      <c r="NA123" s="129"/>
      <c r="NB123" s="129"/>
      <c r="NC123" s="129"/>
      <c r="ND123" s="129"/>
      <c r="NE123" s="129"/>
      <c r="NF123" s="129"/>
      <c r="NG123" s="129"/>
      <c r="NH123" s="129"/>
      <c r="NI123" s="129"/>
      <c r="NJ123" s="129"/>
      <c r="NK123" s="129"/>
      <c r="NL123" s="129"/>
      <c r="NM123" s="129"/>
      <c r="NN123" s="129"/>
      <c r="NO123" s="129"/>
      <c r="NP123" s="129"/>
      <c r="NQ123" s="129"/>
      <c r="NR123" s="129"/>
      <c r="NS123" s="129"/>
      <c r="NT123" s="129"/>
      <c r="NU123" s="129"/>
      <c r="NV123" s="129"/>
      <c r="NW123" s="129"/>
      <c r="NX123" s="129"/>
      <c r="NY123" s="129"/>
      <c r="NZ123" s="129"/>
      <c r="OA123" s="129"/>
      <c r="OB123" s="129"/>
      <c r="OC123" s="129"/>
      <c r="OD123" s="129"/>
      <c r="OE123" s="129"/>
      <c r="OF123" s="129"/>
      <c r="OG123" s="129"/>
      <c r="OH123" s="129"/>
      <c r="OI123" s="129"/>
      <c r="OJ123" s="129"/>
      <c r="OK123" s="129"/>
      <c r="OL123" s="129"/>
      <c r="OM123" s="129"/>
      <c r="ON123" s="129"/>
      <c r="OO123" s="129"/>
      <c r="OP123" s="129"/>
      <c r="OQ123" s="129"/>
      <c r="OR123" s="129"/>
      <c r="OS123" s="129"/>
      <c r="OT123" s="129"/>
      <c r="OU123" s="129"/>
      <c r="OV123" s="129"/>
      <c r="OW123" s="129"/>
      <c r="OX123" s="129"/>
      <c r="OY123" s="129"/>
      <c r="OZ123" s="129"/>
      <c r="PA123" s="129"/>
      <c r="PB123" s="129"/>
      <c r="PC123" s="129"/>
      <c r="PD123" s="129"/>
      <c r="PE123" s="129"/>
      <c r="PF123" s="129"/>
      <c r="PG123" s="129"/>
      <c r="PH123" s="129"/>
      <c r="PI123" s="129"/>
      <c r="PJ123" s="129"/>
      <c r="PK123" s="129"/>
      <c r="PL123" s="129"/>
      <c r="PM123" s="129"/>
      <c r="PN123" s="129"/>
      <c r="PO123" s="129"/>
      <c r="PP123" s="129"/>
      <c r="PQ123" s="129"/>
      <c r="PR123" s="129"/>
      <c r="PS123" s="129"/>
      <c r="PT123" s="129"/>
      <c r="PU123" s="129"/>
      <c r="PV123" s="129"/>
      <c r="PW123" s="129"/>
      <c r="PX123" s="129"/>
      <c r="PY123" s="129"/>
      <c r="PZ123" s="129"/>
      <c r="QA123" s="129"/>
      <c r="QB123" s="129"/>
      <c r="QC123" s="129"/>
      <c r="QD123" s="129"/>
      <c r="QE123" s="129"/>
      <c r="QF123" s="129"/>
      <c r="QG123" s="129"/>
      <c r="QH123" s="129"/>
      <c r="QI123" s="129"/>
      <c r="QJ123" s="129"/>
      <c r="QK123" s="129"/>
      <c r="QL123" s="129"/>
      <c r="QM123" s="129"/>
      <c r="QN123" s="129"/>
      <c r="QO123" s="129"/>
      <c r="QP123" s="129"/>
      <c r="QQ123" s="129"/>
      <c r="QR123" s="129"/>
      <c r="QS123" s="129"/>
      <c r="QT123" s="129"/>
      <c r="QU123" s="129"/>
      <c r="QV123" s="129"/>
      <c r="QW123" s="129"/>
      <c r="QX123" s="129"/>
      <c r="QY123" s="129"/>
      <c r="QZ123" s="129"/>
      <c r="RA123" s="129"/>
      <c r="RB123" s="129"/>
      <c r="RC123" s="129"/>
      <c r="RD123" s="129"/>
      <c r="RE123" s="129"/>
      <c r="RF123" s="129"/>
      <c r="RG123" s="129"/>
      <c r="RH123" s="129"/>
      <c r="RI123" s="129"/>
      <c r="RJ123" s="129"/>
      <c r="RK123" s="129"/>
      <c r="RL123" s="129"/>
      <c r="RM123" s="129"/>
      <c r="RN123" s="129"/>
      <c r="RO123" s="129"/>
      <c r="RP123" s="129"/>
      <c r="RQ123" s="129"/>
      <c r="RR123" s="129"/>
      <c r="RS123" s="129"/>
      <c r="RT123" s="129"/>
      <c r="RU123" s="129"/>
      <c r="RV123" s="129"/>
      <c r="RW123" s="129"/>
      <c r="RX123" s="129"/>
      <c r="RY123" s="129"/>
      <c r="RZ123" s="129"/>
      <c r="SA123" s="129"/>
      <c r="SB123" s="129"/>
      <c r="SC123" s="129"/>
      <c r="SD123" s="129"/>
      <c r="SE123" s="129"/>
      <c r="SF123" s="129"/>
      <c r="SG123" s="129"/>
      <c r="SH123" s="129"/>
      <c r="SI123" s="129"/>
      <c r="SJ123" s="129"/>
      <c r="SK123" s="129"/>
      <c r="SL123" s="129"/>
      <c r="SM123" s="129"/>
      <c r="SN123" s="129"/>
      <c r="SO123" s="129"/>
      <c r="SP123" s="129"/>
      <c r="SQ123" s="129"/>
      <c r="SR123" s="129"/>
      <c r="SS123" s="129"/>
      <c r="ST123" s="129"/>
      <c r="SU123" s="129"/>
      <c r="SV123" s="129"/>
      <c r="SW123" s="129"/>
      <c r="SX123" s="129"/>
      <c r="SY123" s="129"/>
      <c r="SZ123" s="129"/>
      <c r="TA123" s="129"/>
      <c r="TB123" s="129"/>
      <c r="TC123" s="129"/>
      <c r="TD123" s="129"/>
      <c r="TE123" s="129"/>
      <c r="TF123" s="129"/>
      <c r="TG123" s="129"/>
      <c r="TH123" s="129"/>
      <c r="TI123" s="129"/>
      <c r="TJ123" s="129"/>
      <c r="TK123" s="129"/>
      <c r="TL123" s="129"/>
      <c r="TM123" s="129"/>
      <c r="TN123" s="129"/>
      <c r="TO123" s="129"/>
      <c r="TP123" s="129"/>
      <c r="TQ123" s="129"/>
      <c r="TR123" s="129"/>
      <c r="TS123" s="129"/>
      <c r="TT123" s="129"/>
      <c r="TU123" s="129"/>
      <c r="TV123" s="129"/>
      <c r="TW123" s="129"/>
      <c r="TX123" s="129"/>
      <c r="TY123" s="129"/>
      <c r="TZ123" s="129"/>
      <c r="UA123" s="129"/>
      <c r="UB123" s="129"/>
      <c r="UC123" s="129"/>
      <c r="UD123" s="129"/>
      <c r="UE123" s="129"/>
      <c r="UF123" s="129"/>
      <c r="UG123" s="129"/>
      <c r="UH123" s="129"/>
      <c r="UI123" s="129"/>
      <c r="UJ123" s="129"/>
      <c r="UK123" s="129"/>
      <c r="UL123" s="129"/>
      <c r="UM123" s="129"/>
      <c r="UN123" s="129"/>
      <c r="UO123" s="129"/>
      <c r="UP123" s="129"/>
      <c r="UQ123" s="129"/>
      <c r="UR123" s="129"/>
      <c r="US123" s="129"/>
      <c r="UT123" s="129"/>
      <c r="UU123" s="129"/>
      <c r="UV123" s="129"/>
      <c r="UW123" s="129"/>
      <c r="UX123" s="129"/>
      <c r="UY123" s="129"/>
      <c r="UZ123" s="129"/>
      <c r="VA123" s="129"/>
      <c r="VB123" s="129"/>
      <c r="VC123" s="129"/>
      <c r="VD123" s="129"/>
      <c r="VE123" s="129"/>
      <c r="VF123" s="129"/>
      <c r="VG123" s="129"/>
      <c r="VH123" s="129"/>
      <c r="VI123" s="129"/>
      <c r="VJ123" s="129"/>
      <c r="VK123" s="129"/>
      <c r="VL123" s="129"/>
      <c r="VM123" s="129"/>
      <c r="VN123" s="129"/>
      <c r="VO123" s="129"/>
      <c r="VP123" s="129"/>
      <c r="VQ123" s="129"/>
      <c r="VR123" s="129"/>
      <c r="VS123" s="129"/>
      <c r="VT123" s="129"/>
      <c r="VU123" s="129"/>
      <c r="VV123" s="129"/>
      <c r="VW123" s="129"/>
      <c r="VX123" s="129"/>
      <c r="VY123" s="129"/>
      <c r="VZ123" s="129"/>
      <c r="WA123" s="129"/>
      <c r="WB123" s="129"/>
      <c r="WC123" s="129"/>
      <c r="WD123" s="129"/>
      <c r="WE123" s="129"/>
      <c r="WF123" s="129"/>
      <c r="WG123" s="129"/>
      <c r="WH123" s="129"/>
      <c r="WI123" s="129"/>
      <c r="WJ123" s="129"/>
      <c r="WK123" s="129"/>
      <c r="WL123" s="129"/>
      <c r="WM123" s="129"/>
      <c r="WN123" s="129"/>
      <c r="WO123" s="129"/>
      <c r="WP123" s="129"/>
      <c r="WQ123" s="129"/>
      <c r="WR123" s="129"/>
      <c r="WS123" s="129"/>
      <c r="WT123" s="129"/>
      <c r="WU123" s="129"/>
      <c r="WV123" s="129"/>
      <c r="WW123" s="129"/>
      <c r="WX123" s="129"/>
      <c r="WY123" s="129"/>
      <c r="WZ123" s="129"/>
      <c r="XA123" s="129"/>
      <c r="XB123" s="129"/>
      <c r="XC123" s="129"/>
      <c r="XD123" s="129"/>
      <c r="XE123" s="129"/>
      <c r="XF123" s="129"/>
      <c r="XG123" s="129"/>
      <c r="XH123" s="129"/>
      <c r="XI123" s="129"/>
      <c r="XJ123" s="129"/>
      <c r="XK123" s="129"/>
      <c r="XL123" s="129"/>
      <c r="XM123" s="130"/>
    </row>
    <row r="124" spans="1:637" s="4" customFormat="1" ht="15.75" thickBot="1" x14ac:dyDescent="0.3">
      <c r="A124" s="145" t="s">
        <v>287</v>
      </c>
      <c r="B124" s="146">
        <v>0.72499999999999998</v>
      </c>
      <c r="C124" s="147">
        <v>0.85425326908479138</v>
      </c>
      <c r="D124" s="147">
        <v>0.55132986763836955</v>
      </c>
      <c r="E124" s="147">
        <v>0.78887720374936388</v>
      </c>
      <c r="F124" s="147">
        <v>0.5389109766539919</v>
      </c>
      <c r="G124" s="147">
        <v>0.74123552656516012</v>
      </c>
      <c r="H124" s="147">
        <v>0.64924408417603707</v>
      </c>
      <c r="I124" s="147">
        <v>0.61475652138409964</v>
      </c>
      <c r="J124" s="147">
        <v>0.53914809920529927</v>
      </c>
      <c r="K124" s="147">
        <v>0.65294159983956856</v>
      </c>
      <c r="L124" s="147">
        <v>0.65791782981923619</v>
      </c>
      <c r="M124" s="147">
        <v>0.80299423402701742</v>
      </c>
      <c r="N124" s="147">
        <v>0.73939329922421371</v>
      </c>
      <c r="O124" s="147">
        <v>0.76978974847184833</v>
      </c>
      <c r="P124" s="147">
        <v>0.69977656704333768</v>
      </c>
      <c r="Q124" s="142"/>
      <c r="R124" s="147">
        <v>0.60896499071741783</v>
      </c>
      <c r="S124" s="147">
        <v>0.63161421280341679</v>
      </c>
      <c r="T124" s="147">
        <v>0.60264171999469929</v>
      </c>
      <c r="U124" s="147">
        <v>0.42803984334099821</v>
      </c>
      <c r="V124" s="146">
        <f>SUM(B124:U124)</f>
        <v>12.596829593738866</v>
      </c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  <c r="BY124" s="129"/>
      <c r="BZ124" s="129"/>
      <c r="CA124" s="129"/>
      <c r="CB124" s="129"/>
      <c r="CC124" s="129"/>
      <c r="CD124" s="129"/>
      <c r="CE124" s="129"/>
      <c r="CF124" s="129"/>
      <c r="CG124" s="129"/>
      <c r="CH124" s="129"/>
      <c r="CI124" s="129"/>
      <c r="CJ124" s="129"/>
      <c r="CK124" s="129"/>
      <c r="CL124" s="129"/>
      <c r="CM124" s="129"/>
      <c r="CN124" s="129"/>
      <c r="CO124" s="129"/>
      <c r="CP124" s="129"/>
      <c r="CQ124" s="129"/>
      <c r="CR124" s="129"/>
      <c r="CS124" s="129"/>
      <c r="CT124" s="129"/>
      <c r="CU124" s="129"/>
      <c r="CV124" s="129"/>
      <c r="CW124" s="129"/>
      <c r="CX124" s="129"/>
      <c r="CY124" s="129"/>
      <c r="CZ124" s="129"/>
      <c r="DA124" s="129"/>
      <c r="DB124" s="129"/>
      <c r="DC124" s="129"/>
      <c r="DD124" s="129"/>
      <c r="DE124" s="129"/>
      <c r="DF124" s="129"/>
      <c r="DG124" s="129"/>
      <c r="DH124" s="129"/>
      <c r="DI124" s="129"/>
      <c r="DJ124" s="129"/>
      <c r="DK124" s="129"/>
      <c r="DL124" s="129"/>
      <c r="DM124" s="129"/>
      <c r="DN124" s="129"/>
      <c r="DO124" s="129"/>
      <c r="DP124" s="129"/>
      <c r="DQ124" s="129"/>
      <c r="DR124" s="129"/>
      <c r="DS124" s="129"/>
      <c r="DT124" s="129"/>
      <c r="DU124" s="129"/>
      <c r="DV124" s="129"/>
      <c r="DW124" s="129"/>
      <c r="DX124" s="129"/>
      <c r="DY124" s="129"/>
      <c r="DZ124" s="129"/>
      <c r="EA124" s="129"/>
      <c r="EB124" s="129"/>
      <c r="EC124" s="129"/>
      <c r="ED124" s="129"/>
      <c r="EE124" s="129"/>
      <c r="EF124" s="129"/>
      <c r="EG124" s="129"/>
      <c r="EH124" s="129"/>
      <c r="EI124" s="129"/>
      <c r="EJ124" s="129"/>
      <c r="EK124" s="129"/>
      <c r="EL124" s="129"/>
      <c r="EM124" s="129"/>
      <c r="EN124" s="129"/>
      <c r="EO124" s="129"/>
      <c r="EP124" s="129"/>
      <c r="EQ124" s="129"/>
      <c r="ER124" s="129"/>
      <c r="ES124" s="129"/>
      <c r="ET124" s="129"/>
      <c r="EU124" s="129"/>
      <c r="EV124" s="129"/>
      <c r="EW124" s="129"/>
      <c r="EX124" s="129"/>
      <c r="EY124" s="129"/>
      <c r="EZ124" s="129"/>
      <c r="FA124" s="129"/>
      <c r="FB124" s="129"/>
      <c r="FC124" s="129"/>
      <c r="FD124" s="129"/>
      <c r="FE124" s="129"/>
      <c r="FF124" s="129"/>
      <c r="FG124" s="129"/>
      <c r="FH124" s="129"/>
      <c r="FI124" s="129"/>
      <c r="FJ124" s="129"/>
      <c r="FK124" s="129"/>
      <c r="FL124" s="129"/>
      <c r="FM124" s="129"/>
      <c r="FN124" s="129"/>
      <c r="FO124" s="129"/>
      <c r="FP124" s="129"/>
      <c r="FQ124" s="129"/>
      <c r="FR124" s="129"/>
      <c r="FS124" s="129"/>
      <c r="FT124" s="129"/>
      <c r="FU124" s="129"/>
      <c r="FV124" s="129"/>
      <c r="FW124" s="129"/>
      <c r="FX124" s="129"/>
      <c r="FY124" s="129"/>
      <c r="FZ124" s="129"/>
      <c r="GA124" s="129"/>
      <c r="GB124" s="129"/>
      <c r="GC124" s="129"/>
      <c r="GD124" s="129"/>
      <c r="GE124" s="129"/>
      <c r="GF124" s="129"/>
      <c r="GG124" s="129"/>
      <c r="GH124" s="129"/>
      <c r="GI124" s="129"/>
      <c r="GJ124" s="129"/>
      <c r="GK124" s="129"/>
      <c r="GL124" s="129"/>
      <c r="GM124" s="129"/>
      <c r="GN124" s="129"/>
      <c r="GO124" s="129"/>
      <c r="GP124" s="129"/>
      <c r="GQ124" s="129"/>
      <c r="GR124" s="129"/>
      <c r="GS124" s="129"/>
      <c r="GT124" s="129"/>
      <c r="GU124" s="129"/>
      <c r="GV124" s="129"/>
      <c r="GW124" s="129"/>
      <c r="GX124" s="129"/>
      <c r="GY124" s="129"/>
      <c r="GZ124" s="129"/>
      <c r="HA124" s="129"/>
      <c r="HB124" s="129"/>
      <c r="HC124" s="129"/>
      <c r="HD124" s="129"/>
      <c r="HE124" s="129"/>
      <c r="HF124" s="129"/>
      <c r="HG124" s="129"/>
      <c r="HH124" s="129"/>
      <c r="HI124" s="129"/>
      <c r="HJ124" s="129"/>
      <c r="HK124" s="129"/>
      <c r="HL124" s="129"/>
      <c r="HM124" s="129"/>
      <c r="HN124" s="129"/>
      <c r="HO124" s="129"/>
      <c r="HP124" s="129"/>
      <c r="HQ124" s="129"/>
      <c r="HR124" s="129"/>
      <c r="HS124" s="129"/>
      <c r="HT124" s="129"/>
      <c r="HU124" s="129"/>
      <c r="HV124" s="129"/>
      <c r="HW124" s="129"/>
      <c r="HX124" s="129"/>
      <c r="HY124" s="129"/>
      <c r="HZ124" s="129"/>
      <c r="IA124" s="129"/>
      <c r="IB124" s="129"/>
      <c r="IC124" s="129"/>
      <c r="ID124" s="129"/>
      <c r="IE124" s="129"/>
      <c r="IF124" s="129"/>
      <c r="IG124" s="129"/>
      <c r="IH124" s="129"/>
      <c r="II124" s="129"/>
      <c r="IJ124" s="129"/>
      <c r="IK124" s="129"/>
      <c r="IL124" s="129"/>
      <c r="IM124" s="129"/>
      <c r="IN124" s="129"/>
      <c r="IO124" s="129"/>
      <c r="IP124" s="129"/>
      <c r="IQ124" s="129"/>
      <c r="IR124" s="129"/>
      <c r="IS124" s="129"/>
      <c r="IT124" s="129"/>
      <c r="IU124" s="129"/>
      <c r="IV124" s="129"/>
      <c r="IW124" s="129"/>
      <c r="IX124" s="129"/>
      <c r="IY124" s="129"/>
      <c r="IZ124" s="129"/>
      <c r="JA124" s="129"/>
      <c r="JB124" s="129"/>
      <c r="JC124" s="129"/>
      <c r="JD124" s="129"/>
      <c r="JE124" s="129"/>
      <c r="JF124" s="129"/>
      <c r="JG124" s="129"/>
      <c r="JH124" s="129"/>
      <c r="JI124" s="129"/>
      <c r="JJ124" s="129"/>
      <c r="JK124" s="129"/>
      <c r="JL124" s="129"/>
      <c r="JM124" s="129"/>
      <c r="JN124" s="129"/>
      <c r="JO124" s="129"/>
      <c r="JP124" s="129"/>
      <c r="JQ124" s="129"/>
      <c r="JR124" s="129"/>
      <c r="JS124" s="129"/>
      <c r="JT124" s="129"/>
      <c r="JU124" s="129"/>
      <c r="JV124" s="129"/>
      <c r="JW124" s="129"/>
      <c r="JX124" s="129"/>
      <c r="JY124" s="129"/>
      <c r="JZ124" s="129"/>
      <c r="KA124" s="129"/>
      <c r="KB124" s="129"/>
      <c r="KC124" s="129"/>
      <c r="KD124" s="129"/>
      <c r="KE124" s="129"/>
      <c r="KF124" s="129"/>
      <c r="KG124" s="129"/>
      <c r="KH124" s="129"/>
      <c r="KI124" s="129"/>
      <c r="KJ124" s="129"/>
      <c r="KK124" s="129"/>
      <c r="KL124" s="129"/>
      <c r="KM124" s="129"/>
      <c r="KN124" s="129"/>
      <c r="KO124" s="129"/>
      <c r="KP124" s="129"/>
      <c r="KQ124" s="129"/>
      <c r="KR124" s="129"/>
      <c r="KS124" s="129"/>
      <c r="KT124" s="129"/>
      <c r="KU124" s="129"/>
      <c r="KV124" s="129"/>
      <c r="KW124" s="129"/>
      <c r="KX124" s="129"/>
      <c r="KY124" s="129"/>
      <c r="KZ124" s="129"/>
      <c r="LA124" s="129"/>
      <c r="LB124" s="129"/>
      <c r="LC124" s="129"/>
      <c r="LD124" s="129"/>
      <c r="LE124" s="129"/>
      <c r="LF124" s="129"/>
      <c r="LG124" s="129"/>
      <c r="LH124" s="129"/>
      <c r="LI124" s="129"/>
      <c r="LJ124" s="129"/>
      <c r="LK124" s="129"/>
      <c r="LL124" s="129"/>
      <c r="LM124" s="129"/>
      <c r="LN124" s="129"/>
      <c r="LO124" s="129"/>
      <c r="LP124" s="129"/>
      <c r="LQ124" s="129"/>
      <c r="LR124" s="129"/>
      <c r="LS124" s="129"/>
      <c r="LT124" s="129"/>
      <c r="LU124" s="129"/>
      <c r="LV124" s="129"/>
      <c r="LW124" s="129"/>
      <c r="LX124" s="129"/>
      <c r="LY124" s="129"/>
      <c r="LZ124" s="129"/>
      <c r="MA124" s="129"/>
      <c r="MB124" s="129"/>
      <c r="MC124" s="129"/>
      <c r="MD124" s="129"/>
      <c r="ME124" s="129"/>
      <c r="MF124" s="129"/>
      <c r="MG124" s="129"/>
      <c r="MH124" s="129"/>
      <c r="MI124" s="129"/>
      <c r="MJ124" s="129"/>
      <c r="MK124" s="129"/>
      <c r="ML124" s="129"/>
      <c r="MM124" s="129"/>
      <c r="MN124" s="129"/>
      <c r="MO124" s="129"/>
      <c r="MP124" s="129"/>
      <c r="MQ124" s="129"/>
      <c r="MR124" s="129"/>
      <c r="MS124" s="129"/>
      <c r="MT124" s="129"/>
      <c r="MU124" s="129"/>
      <c r="MV124" s="129"/>
      <c r="MW124" s="129"/>
      <c r="MX124" s="129"/>
      <c r="MY124" s="129"/>
      <c r="MZ124" s="129"/>
      <c r="NA124" s="129"/>
      <c r="NB124" s="129"/>
      <c r="NC124" s="129"/>
      <c r="ND124" s="129"/>
      <c r="NE124" s="129"/>
      <c r="NF124" s="129"/>
      <c r="NG124" s="129"/>
      <c r="NH124" s="129"/>
      <c r="NI124" s="129"/>
      <c r="NJ124" s="129"/>
      <c r="NK124" s="129"/>
      <c r="NL124" s="129"/>
      <c r="NM124" s="129"/>
      <c r="NN124" s="129"/>
      <c r="NO124" s="129"/>
      <c r="NP124" s="129"/>
      <c r="NQ124" s="129"/>
      <c r="NR124" s="129"/>
      <c r="NS124" s="129"/>
      <c r="NT124" s="129"/>
      <c r="NU124" s="129"/>
      <c r="NV124" s="129"/>
      <c r="NW124" s="129"/>
      <c r="NX124" s="129"/>
      <c r="NY124" s="129"/>
      <c r="NZ124" s="129"/>
      <c r="OA124" s="129"/>
      <c r="OB124" s="129"/>
      <c r="OC124" s="129"/>
      <c r="OD124" s="129"/>
      <c r="OE124" s="129"/>
      <c r="OF124" s="129"/>
      <c r="OG124" s="129"/>
      <c r="OH124" s="129"/>
      <c r="OI124" s="129"/>
      <c r="OJ124" s="129"/>
      <c r="OK124" s="129"/>
      <c r="OL124" s="129"/>
      <c r="OM124" s="129"/>
      <c r="ON124" s="129"/>
      <c r="OO124" s="129"/>
      <c r="OP124" s="129"/>
      <c r="OQ124" s="129"/>
      <c r="OR124" s="129"/>
      <c r="OS124" s="129"/>
      <c r="OT124" s="129"/>
      <c r="OU124" s="129"/>
      <c r="OV124" s="129"/>
      <c r="OW124" s="129"/>
      <c r="OX124" s="129"/>
      <c r="OY124" s="129"/>
      <c r="OZ124" s="129"/>
      <c r="PA124" s="129"/>
      <c r="PB124" s="129"/>
      <c r="PC124" s="129"/>
      <c r="PD124" s="129"/>
      <c r="PE124" s="129"/>
      <c r="PF124" s="129"/>
      <c r="PG124" s="129"/>
      <c r="PH124" s="129"/>
      <c r="PI124" s="129"/>
      <c r="PJ124" s="129"/>
      <c r="PK124" s="129"/>
      <c r="PL124" s="129"/>
      <c r="PM124" s="129"/>
      <c r="PN124" s="129"/>
      <c r="PO124" s="129"/>
      <c r="PP124" s="129"/>
      <c r="PQ124" s="129"/>
      <c r="PR124" s="129"/>
      <c r="PS124" s="129"/>
      <c r="PT124" s="129"/>
      <c r="PU124" s="129"/>
      <c r="PV124" s="129"/>
      <c r="PW124" s="129"/>
      <c r="PX124" s="129"/>
      <c r="PY124" s="129"/>
      <c r="PZ124" s="129"/>
      <c r="QA124" s="129"/>
      <c r="QB124" s="129"/>
      <c r="QC124" s="129"/>
      <c r="QD124" s="129"/>
      <c r="QE124" s="129"/>
      <c r="QF124" s="129"/>
      <c r="QG124" s="129"/>
      <c r="QH124" s="129"/>
      <c r="QI124" s="129"/>
      <c r="QJ124" s="129"/>
      <c r="QK124" s="129"/>
      <c r="QL124" s="129"/>
      <c r="QM124" s="129"/>
      <c r="QN124" s="129"/>
      <c r="QO124" s="129"/>
      <c r="QP124" s="129"/>
      <c r="QQ124" s="129"/>
      <c r="QR124" s="129"/>
      <c r="QS124" s="129"/>
      <c r="QT124" s="129"/>
      <c r="QU124" s="129"/>
      <c r="QV124" s="129"/>
      <c r="QW124" s="129"/>
      <c r="QX124" s="129"/>
      <c r="QY124" s="129"/>
      <c r="QZ124" s="129"/>
      <c r="RA124" s="129"/>
      <c r="RB124" s="129"/>
      <c r="RC124" s="129"/>
      <c r="RD124" s="129"/>
      <c r="RE124" s="129"/>
      <c r="RF124" s="129"/>
      <c r="RG124" s="129"/>
      <c r="RH124" s="129"/>
      <c r="RI124" s="129"/>
      <c r="RJ124" s="129"/>
      <c r="RK124" s="129"/>
      <c r="RL124" s="129"/>
      <c r="RM124" s="129"/>
      <c r="RN124" s="129"/>
      <c r="RO124" s="129"/>
      <c r="RP124" s="129"/>
      <c r="RQ124" s="129"/>
      <c r="RR124" s="129"/>
      <c r="RS124" s="129"/>
      <c r="RT124" s="129"/>
      <c r="RU124" s="129"/>
      <c r="RV124" s="129"/>
      <c r="RW124" s="129"/>
      <c r="RX124" s="129"/>
      <c r="RY124" s="129"/>
      <c r="RZ124" s="129"/>
      <c r="SA124" s="129"/>
      <c r="SB124" s="129"/>
      <c r="SC124" s="129"/>
      <c r="SD124" s="129"/>
      <c r="SE124" s="129"/>
      <c r="SF124" s="129"/>
      <c r="SG124" s="129"/>
      <c r="SH124" s="129"/>
      <c r="SI124" s="129"/>
      <c r="SJ124" s="129"/>
      <c r="SK124" s="129"/>
      <c r="SL124" s="129"/>
      <c r="SM124" s="129"/>
      <c r="SN124" s="129"/>
      <c r="SO124" s="129"/>
      <c r="SP124" s="129"/>
      <c r="SQ124" s="129"/>
      <c r="SR124" s="129"/>
      <c r="SS124" s="129"/>
      <c r="ST124" s="129"/>
      <c r="SU124" s="129"/>
      <c r="SV124" s="129"/>
      <c r="SW124" s="129"/>
      <c r="SX124" s="129"/>
      <c r="SY124" s="129"/>
      <c r="SZ124" s="129"/>
      <c r="TA124" s="129"/>
      <c r="TB124" s="129"/>
      <c r="TC124" s="129"/>
      <c r="TD124" s="129"/>
      <c r="TE124" s="129"/>
      <c r="TF124" s="129"/>
      <c r="TG124" s="129"/>
      <c r="TH124" s="129"/>
      <c r="TI124" s="129"/>
      <c r="TJ124" s="129"/>
      <c r="TK124" s="129"/>
      <c r="TL124" s="129"/>
      <c r="TM124" s="129"/>
      <c r="TN124" s="129"/>
      <c r="TO124" s="129"/>
      <c r="TP124" s="129"/>
      <c r="TQ124" s="129"/>
      <c r="TR124" s="129"/>
      <c r="TS124" s="129"/>
      <c r="TT124" s="129"/>
      <c r="TU124" s="129"/>
      <c r="TV124" s="129"/>
      <c r="TW124" s="129"/>
      <c r="TX124" s="129"/>
      <c r="TY124" s="129"/>
      <c r="TZ124" s="129"/>
      <c r="UA124" s="129"/>
      <c r="UB124" s="129"/>
      <c r="UC124" s="129"/>
      <c r="UD124" s="129"/>
      <c r="UE124" s="129"/>
      <c r="UF124" s="129"/>
      <c r="UG124" s="129"/>
      <c r="UH124" s="129"/>
      <c r="UI124" s="129"/>
      <c r="UJ124" s="129"/>
      <c r="UK124" s="129"/>
      <c r="UL124" s="129"/>
      <c r="UM124" s="129"/>
      <c r="UN124" s="129"/>
      <c r="UO124" s="129"/>
      <c r="UP124" s="129"/>
      <c r="UQ124" s="129"/>
      <c r="UR124" s="129"/>
      <c r="US124" s="129"/>
      <c r="UT124" s="129"/>
      <c r="UU124" s="129"/>
      <c r="UV124" s="129"/>
      <c r="UW124" s="129"/>
      <c r="UX124" s="129"/>
      <c r="UY124" s="129"/>
      <c r="UZ124" s="129"/>
      <c r="VA124" s="129"/>
      <c r="VB124" s="129"/>
      <c r="VC124" s="129"/>
      <c r="VD124" s="129"/>
      <c r="VE124" s="129"/>
      <c r="VF124" s="129"/>
      <c r="VG124" s="129"/>
      <c r="VH124" s="129"/>
      <c r="VI124" s="129"/>
      <c r="VJ124" s="129"/>
      <c r="VK124" s="129"/>
      <c r="VL124" s="129"/>
      <c r="VM124" s="129"/>
      <c r="VN124" s="129"/>
      <c r="VO124" s="129"/>
      <c r="VP124" s="129"/>
      <c r="VQ124" s="129"/>
      <c r="VR124" s="129"/>
      <c r="VS124" s="129"/>
      <c r="VT124" s="129"/>
      <c r="VU124" s="129"/>
      <c r="VV124" s="129"/>
      <c r="VW124" s="129"/>
      <c r="VX124" s="129"/>
      <c r="VY124" s="129"/>
      <c r="VZ124" s="129"/>
      <c r="WA124" s="129"/>
      <c r="WB124" s="129"/>
      <c r="WC124" s="129"/>
      <c r="WD124" s="129"/>
      <c r="WE124" s="129"/>
      <c r="WF124" s="129"/>
      <c r="WG124" s="129"/>
      <c r="WH124" s="129"/>
      <c r="WI124" s="129"/>
      <c r="WJ124" s="129"/>
      <c r="WK124" s="129"/>
      <c r="WL124" s="129"/>
      <c r="WM124" s="129"/>
      <c r="WN124" s="129"/>
      <c r="WO124" s="129"/>
      <c r="WP124" s="129"/>
      <c r="WQ124" s="129"/>
      <c r="WR124" s="129"/>
      <c r="WS124" s="129"/>
      <c r="WT124" s="129"/>
      <c r="WU124" s="129"/>
      <c r="WV124" s="129"/>
      <c r="WW124" s="129"/>
      <c r="WX124" s="129"/>
      <c r="WY124" s="129"/>
      <c r="WZ124" s="129"/>
      <c r="XA124" s="129"/>
      <c r="XB124" s="129"/>
      <c r="XC124" s="129"/>
      <c r="XD124" s="129"/>
      <c r="XE124" s="129"/>
      <c r="XF124" s="129"/>
      <c r="XG124" s="129"/>
      <c r="XH124" s="129"/>
      <c r="XI124" s="129"/>
      <c r="XJ124" s="129"/>
      <c r="XK124" s="129"/>
      <c r="XL124" s="129"/>
      <c r="XM124" s="130"/>
    </row>
    <row r="125" spans="1:637" s="4" customFormat="1" ht="15.75" thickBot="1" x14ac:dyDescent="0.3">
      <c r="A125" s="148" t="s">
        <v>286</v>
      </c>
      <c r="B125" s="149">
        <f>((B124/V124)*100)</f>
        <v>5.7554164292287826</v>
      </c>
      <c r="C125" s="149">
        <f>((C124/V124)*100)</f>
        <v>6.7814942063627646</v>
      </c>
      <c r="D125" s="149">
        <f>((D124/V124)*100)</f>
        <v>4.3767351422488305</v>
      </c>
      <c r="E125" s="149">
        <f>((E124/V124)*100)</f>
        <v>6.2625059573836559</v>
      </c>
      <c r="F125" s="149">
        <f>((F124/V124)*100)</f>
        <v>4.2781477088636057</v>
      </c>
      <c r="G125" s="149">
        <f>((G124/V124)*100)</f>
        <v>5.8843022448567863</v>
      </c>
      <c r="H125" s="149">
        <f>((H124/V124)*100)</f>
        <v>5.1540276808915291</v>
      </c>
      <c r="I125" s="149">
        <f>((I124/V124)*100)</f>
        <v>4.8802479767580449</v>
      </c>
      <c r="J125" s="149">
        <f>((J124/V124)*100)</f>
        <v>4.2800301075222746</v>
      </c>
      <c r="K125" s="149">
        <f>((K124/V124)*100)</f>
        <v>5.1833804290256253</v>
      </c>
      <c r="L125" s="149">
        <f>((L124/V124)*100)</f>
        <v>5.2228842576885217</v>
      </c>
      <c r="M125" s="149">
        <f>((M124/V124)*100)</f>
        <v>6.3745740787518326</v>
      </c>
      <c r="N125" s="149">
        <f>((N124/V124)*100)</f>
        <v>5.8696777131265003</v>
      </c>
      <c r="O125" s="149">
        <f>((O124/V124)*100)</f>
        <v>6.1109800902162315</v>
      </c>
      <c r="P125" s="149">
        <f>((P124/V124)*100)</f>
        <v>5.5551800700007483</v>
      </c>
      <c r="Q125" s="150"/>
      <c r="R125" s="149">
        <f>((R124/V124)*100)</f>
        <v>4.8342718791726611</v>
      </c>
      <c r="S125" s="149">
        <f>((S124/V124)*100)</f>
        <v>5.0140728514526751</v>
      </c>
      <c r="T125" s="149">
        <f>((T124/V124)*100)</f>
        <v>4.7840745602705983</v>
      </c>
      <c r="U125" s="149">
        <f>((U124/V124)*100)</f>
        <v>3.3979966161783386</v>
      </c>
      <c r="V125" s="14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  <c r="BY125" s="129"/>
      <c r="BZ125" s="129"/>
      <c r="CA125" s="129"/>
      <c r="CB125" s="129"/>
      <c r="CC125" s="129"/>
      <c r="CD125" s="129"/>
      <c r="CE125" s="129"/>
      <c r="CF125" s="129"/>
      <c r="CG125" s="129"/>
      <c r="CH125" s="129"/>
      <c r="CI125" s="129"/>
      <c r="CJ125" s="129"/>
      <c r="CK125" s="129"/>
      <c r="CL125" s="129"/>
      <c r="CM125" s="129"/>
      <c r="CN125" s="129"/>
      <c r="CO125" s="129"/>
      <c r="CP125" s="129"/>
      <c r="CQ125" s="129"/>
      <c r="CR125" s="129"/>
      <c r="CS125" s="129"/>
      <c r="CT125" s="129"/>
      <c r="CU125" s="129"/>
      <c r="CV125" s="129"/>
      <c r="CW125" s="129"/>
      <c r="CX125" s="129"/>
      <c r="CY125" s="129"/>
      <c r="CZ125" s="129"/>
      <c r="DA125" s="129"/>
      <c r="DB125" s="129"/>
      <c r="DC125" s="129"/>
      <c r="DD125" s="129"/>
      <c r="DE125" s="129"/>
      <c r="DF125" s="129"/>
      <c r="DG125" s="129"/>
      <c r="DH125" s="129"/>
      <c r="DI125" s="129"/>
      <c r="DJ125" s="129"/>
      <c r="DK125" s="129"/>
      <c r="DL125" s="129"/>
      <c r="DM125" s="129"/>
      <c r="DN125" s="129"/>
      <c r="DO125" s="129"/>
      <c r="DP125" s="129"/>
      <c r="DQ125" s="129"/>
      <c r="DR125" s="129"/>
      <c r="DS125" s="129"/>
      <c r="DT125" s="129"/>
      <c r="DU125" s="129"/>
      <c r="DV125" s="129"/>
      <c r="DW125" s="129"/>
      <c r="DX125" s="129"/>
      <c r="DY125" s="129"/>
      <c r="DZ125" s="129"/>
      <c r="EA125" s="129"/>
      <c r="EB125" s="129"/>
      <c r="EC125" s="129"/>
      <c r="ED125" s="129"/>
      <c r="EE125" s="129"/>
      <c r="EF125" s="129"/>
      <c r="EG125" s="129"/>
      <c r="EH125" s="129"/>
      <c r="EI125" s="129"/>
      <c r="EJ125" s="129"/>
      <c r="EK125" s="129"/>
      <c r="EL125" s="129"/>
      <c r="EM125" s="129"/>
      <c r="EN125" s="129"/>
      <c r="EO125" s="129"/>
      <c r="EP125" s="129"/>
      <c r="EQ125" s="129"/>
      <c r="ER125" s="129"/>
      <c r="ES125" s="129"/>
      <c r="ET125" s="129"/>
      <c r="EU125" s="129"/>
      <c r="EV125" s="129"/>
      <c r="EW125" s="129"/>
      <c r="EX125" s="129"/>
      <c r="EY125" s="129"/>
      <c r="EZ125" s="129"/>
      <c r="FA125" s="129"/>
      <c r="FB125" s="129"/>
      <c r="FC125" s="129"/>
      <c r="FD125" s="129"/>
      <c r="FE125" s="129"/>
      <c r="FF125" s="129"/>
      <c r="FG125" s="129"/>
      <c r="FH125" s="129"/>
      <c r="FI125" s="129"/>
      <c r="FJ125" s="129"/>
      <c r="FK125" s="129"/>
      <c r="FL125" s="129"/>
      <c r="FM125" s="129"/>
      <c r="FN125" s="129"/>
      <c r="FO125" s="129"/>
      <c r="FP125" s="129"/>
      <c r="FQ125" s="129"/>
      <c r="FR125" s="129"/>
      <c r="FS125" s="129"/>
      <c r="FT125" s="129"/>
      <c r="FU125" s="129"/>
      <c r="FV125" s="129"/>
      <c r="FW125" s="129"/>
      <c r="FX125" s="129"/>
      <c r="FY125" s="129"/>
      <c r="FZ125" s="129"/>
      <c r="GA125" s="129"/>
      <c r="GB125" s="129"/>
      <c r="GC125" s="129"/>
      <c r="GD125" s="129"/>
      <c r="GE125" s="129"/>
      <c r="GF125" s="129"/>
      <c r="GG125" s="129"/>
      <c r="GH125" s="129"/>
      <c r="GI125" s="129"/>
      <c r="GJ125" s="129"/>
      <c r="GK125" s="129"/>
      <c r="GL125" s="129"/>
      <c r="GM125" s="129"/>
      <c r="GN125" s="129"/>
      <c r="GO125" s="129"/>
      <c r="GP125" s="129"/>
      <c r="GQ125" s="129"/>
      <c r="GR125" s="129"/>
      <c r="GS125" s="129"/>
      <c r="GT125" s="129"/>
      <c r="GU125" s="129"/>
      <c r="GV125" s="129"/>
      <c r="GW125" s="129"/>
      <c r="GX125" s="129"/>
      <c r="GY125" s="129"/>
      <c r="GZ125" s="129"/>
      <c r="HA125" s="129"/>
      <c r="HB125" s="129"/>
      <c r="HC125" s="129"/>
      <c r="HD125" s="129"/>
      <c r="HE125" s="129"/>
      <c r="HF125" s="129"/>
      <c r="HG125" s="129"/>
      <c r="HH125" s="129"/>
      <c r="HI125" s="129"/>
      <c r="HJ125" s="129"/>
      <c r="HK125" s="129"/>
      <c r="HL125" s="129"/>
      <c r="HM125" s="129"/>
      <c r="HN125" s="129"/>
      <c r="HO125" s="129"/>
      <c r="HP125" s="129"/>
      <c r="HQ125" s="129"/>
      <c r="HR125" s="129"/>
      <c r="HS125" s="129"/>
      <c r="HT125" s="129"/>
      <c r="HU125" s="129"/>
      <c r="HV125" s="129"/>
      <c r="HW125" s="129"/>
      <c r="HX125" s="129"/>
      <c r="HY125" s="129"/>
      <c r="HZ125" s="129"/>
      <c r="IA125" s="129"/>
      <c r="IB125" s="129"/>
      <c r="IC125" s="129"/>
      <c r="ID125" s="129"/>
      <c r="IE125" s="129"/>
      <c r="IF125" s="129"/>
      <c r="IG125" s="129"/>
      <c r="IH125" s="129"/>
      <c r="II125" s="129"/>
      <c r="IJ125" s="129"/>
      <c r="IK125" s="129"/>
      <c r="IL125" s="129"/>
      <c r="IM125" s="129"/>
      <c r="IN125" s="129"/>
      <c r="IO125" s="129"/>
      <c r="IP125" s="129"/>
      <c r="IQ125" s="129"/>
      <c r="IR125" s="129"/>
      <c r="IS125" s="129"/>
      <c r="IT125" s="129"/>
      <c r="IU125" s="129"/>
      <c r="IV125" s="129"/>
      <c r="IW125" s="129"/>
      <c r="IX125" s="129"/>
      <c r="IY125" s="129"/>
      <c r="IZ125" s="129"/>
      <c r="JA125" s="129"/>
      <c r="JB125" s="129"/>
      <c r="JC125" s="129"/>
      <c r="JD125" s="129"/>
      <c r="JE125" s="129"/>
      <c r="JF125" s="129"/>
      <c r="JG125" s="129"/>
      <c r="JH125" s="129"/>
      <c r="JI125" s="129"/>
      <c r="JJ125" s="129"/>
      <c r="JK125" s="129"/>
      <c r="JL125" s="129"/>
      <c r="JM125" s="129"/>
      <c r="JN125" s="129"/>
      <c r="JO125" s="129"/>
      <c r="JP125" s="129"/>
      <c r="JQ125" s="129"/>
      <c r="JR125" s="129"/>
      <c r="JS125" s="129"/>
      <c r="JT125" s="129"/>
      <c r="JU125" s="129"/>
      <c r="JV125" s="129"/>
      <c r="JW125" s="129"/>
      <c r="JX125" s="129"/>
      <c r="JY125" s="129"/>
      <c r="JZ125" s="129"/>
      <c r="KA125" s="129"/>
      <c r="KB125" s="129"/>
      <c r="KC125" s="129"/>
      <c r="KD125" s="129"/>
      <c r="KE125" s="129"/>
      <c r="KF125" s="129"/>
      <c r="KG125" s="129"/>
      <c r="KH125" s="129"/>
      <c r="KI125" s="129"/>
      <c r="KJ125" s="129"/>
      <c r="KK125" s="129"/>
      <c r="KL125" s="129"/>
      <c r="KM125" s="129"/>
      <c r="KN125" s="129"/>
      <c r="KO125" s="129"/>
      <c r="KP125" s="129"/>
      <c r="KQ125" s="129"/>
      <c r="KR125" s="129"/>
      <c r="KS125" s="129"/>
      <c r="KT125" s="129"/>
      <c r="KU125" s="129"/>
      <c r="KV125" s="129"/>
      <c r="KW125" s="129"/>
      <c r="KX125" s="129"/>
      <c r="KY125" s="129"/>
      <c r="KZ125" s="129"/>
      <c r="LA125" s="129"/>
      <c r="LB125" s="129"/>
      <c r="LC125" s="129"/>
      <c r="LD125" s="129"/>
      <c r="LE125" s="129"/>
      <c r="LF125" s="129"/>
      <c r="LG125" s="129"/>
      <c r="LH125" s="129"/>
      <c r="LI125" s="129"/>
      <c r="LJ125" s="129"/>
      <c r="LK125" s="129"/>
      <c r="LL125" s="129"/>
      <c r="LM125" s="129"/>
      <c r="LN125" s="129"/>
      <c r="LO125" s="129"/>
      <c r="LP125" s="129"/>
      <c r="LQ125" s="129"/>
      <c r="LR125" s="129"/>
      <c r="LS125" s="129"/>
      <c r="LT125" s="129"/>
      <c r="LU125" s="129"/>
      <c r="LV125" s="129"/>
      <c r="LW125" s="129"/>
      <c r="LX125" s="129"/>
      <c r="LY125" s="129"/>
      <c r="LZ125" s="129"/>
      <c r="MA125" s="129"/>
      <c r="MB125" s="129"/>
      <c r="MC125" s="129"/>
      <c r="MD125" s="129"/>
      <c r="ME125" s="129"/>
      <c r="MF125" s="129"/>
      <c r="MG125" s="129"/>
      <c r="MH125" s="129"/>
      <c r="MI125" s="129"/>
      <c r="MJ125" s="129"/>
      <c r="MK125" s="129"/>
      <c r="ML125" s="129"/>
      <c r="MM125" s="129"/>
      <c r="MN125" s="129"/>
      <c r="MO125" s="129"/>
      <c r="MP125" s="129"/>
      <c r="MQ125" s="129"/>
      <c r="MR125" s="129"/>
      <c r="MS125" s="129"/>
      <c r="MT125" s="129"/>
      <c r="MU125" s="129"/>
      <c r="MV125" s="129"/>
      <c r="MW125" s="129"/>
      <c r="MX125" s="129"/>
      <c r="MY125" s="129"/>
      <c r="MZ125" s="129"/>
      <c r="NA125" s="129"/>
      <c r="NB125" s="129"/>
      <c r="NC125" s="129"/>
      <c r="ND125" s="129"/>
      <c r="NE125" s="129"/>
      <c r="NF125" s="129"/>
      <c r="NG125" s="129"/>
      <c r="NH125" s="129"/>
      <c r="NI125" s="129"/>
      <c r="NJ125" s="129"/>
      <c r="NK125" s="129"/>
      <c r="NL125" s="129"/>
      <c r="NM125" s="129"/>
      <c r="NN125" s="129"/>
      <c r="NO125" s="129"/>
      <c r="NP125" s="129"/>
      <c r="NQ125" s="129"/>
      <c r="NR125" s="129"/>
      <c r="NS125" s="129"/>
      <c r="NT125" s="129"/>
      <c r="NU125" s="129"/>
      <c r="NV125" s="129"/>
      <c r="NW125" s="129"/>
      <c r="NX125" s="129"/>
      <c r="NY125" s="129"/>
      <c r="NZ125" s="129"/>
      <c r="OA125" s="129"/>
      <c r="OB125" s="129"/>
      <c r="OC125" s="129"/>
      <c r="OD125" s="129"/>
      <c r="OE125" s="129"/>
      <c r="OF125" s="129"/>
      <c r="OG125" s="129"/>
      <c r="OH125" s="129"/>
      <c r="OI125" s="129"/>
      <c r="OJ125" s="129"/>
      <c r="OK125" s="129"/>
      <c r="OL125" s="129"/>
      <c r="OM125" s="129"/>
      <c r="ON125" s="129"/>
      <c r="OO125" s="129"/>
      <c r="OP125" s="129"/>
      <c r="OQ125" s="129"/>
      <c r="OR125" s="129"/>
      <c r="OS125" s="129"/>
      <c r="OT125" s="129"/>
      <c r="OU125" s="129"/>
      <c r="OV125" s="129"/>
      <c r="OW125" s="129"/>
      <c r="OX125" s="129"/>
      <c r="OY125" s="129"/>
      <c r="OZ125" s="129"/>
      <c r="PA125" s="129"/>
      <c r="PB125" s="129"/>
      <c r="PC125" s="129"/>
      <c r="PD125" s="129"/>
      <c r="PE125" s="129"/>
      <c r="PF125" s="129"/>
      <c r="PG125" s="129"/>
      <c r="PH125" s="129"/>
      <c r="PI125" s="129"/>
      <c r="PJ125" s="129"/>
      <c r="PK125" s="129"/>
      <c r="PL125" s="129"/>
      <c r="PM125" s="129"/>
      <c r="PN125" s="129"/>
      <c r="PO125" s="129"/>
      <c r="PP125" s="129"/>
      <c r="PQ125" s="129"/>
      <c r="PR125" s="129"/>
      <c r="PS125" s="129"/>
      <c r="PT125" s="129"/>
      <c r="PU125" s="129"/>
      <c r="PV125" s="129"/>
      <c r="PW125" s="129"/>
      <c r="PX125" s="129"/>
      <c r="PY125" s="129"/>
      <c r="PZ125" s="129"/>
      <c r="QA125" s="129"/>
      <c r="QB125" s="129"/>
      <c r="QC125" s="129"/>
      <c r="QD125" s="129"/>
      <c r="QE125" s="129"/>
      <c r="QF125" s="129"/>
      <c r="QG125" s="129"/>
      <c r="QH125" s="129"/>
      <c r="QI125" s="129"/>
      <c r="QJ125" s="129"/>
      <c r="QK125" s="129"/>
      <c r="QL125" s="129"/>
      <c r="QM125" s="129"/>
      <c r="QN125" s="129"/>
      <c r="QO125" s="129"/>
      <c r="QP125" s="129"/>
      <c r="QQ125" s="129"/>
      <c r="QR125" s="129"/>
      <c r="QS125" s="129"/>
      <c r="QT125" s="129"/>
      <c r="QU125" s="129"/>
      <c r="QV125" s="129"/>
      <c r="QW125" s="129"/>
      <c r="QX125" s="129"/>
      <c r="QY125" s="129"/>
      <c r="QZ125" s="129"/>
      <c r="RA125" s="129"/>
      <c r="RB125" s="129"/>
      <c r="RC125" s="129"/>
      <c r="RD125" s="129"/>
      <c r="RE125" s="129"/>
      <c r="RF125" s="129"/>
      <c r="RG125" s="129"/>
      <c r="RH125" s="129"/>
      <c r="RI125" s="129"/>
      <c r="RJ125" s="129"/>
      <c r="RK125" s="129"/>
      <c r="RL125" s="129"/>
      <c r="RM125" s="129"/>
      <c r="RN125" s="129"/>
      <c r="RO125" s="129"/>
      <c r="RP125" s="129"/>
      <c r="RQ125" s="129"/>
      <c r="RR125" s="129"/>
      <c r="RS125" s="129"/>
      <c r="RT125" s="129"/>
      <c r="RU125" s="129"/>
      <c r="RV125" s="129"/>
      <c r="RW125" s="129"/>
      <c r="RX125" s="129"/>
      <c r="RY125" s="129"/>
      <c r="RZ125" s="129"/>
      <c r="SA125" s="129"/>
      <c r="SB125" s="129"/>
      <c r="SC125" s="129"/>
      <c r="SD125" s="129"/>
      <c r="SE125" s="129"/>
      <c r="SF125" s="129"/>
      <c r="SG125" s="129"/>
      <c r="SH125" s="129"/>
      <c r="SI125" s="129"/>
      <c r="SJ125" s="129"/>
      <c r="SK125" s="129"/>
      <c r="SL125" s="129"/>
      <c r="SM125" s="129"/>
      <c r="SN125" s="129"/>
      <c r="SO125" s="129"/>
      <c r="SP125" s="129"/>
      <c r="SQ125" s="129"/>
      <c r="SR125" s="129"/>
      <c r="SS125" s="129"/>
      <c r="ST125" s="129"/>
      <c r="SU125" s="129"/>
      <c r="SV125" s="129"/>
      <c r="SW125" s="129"/>
      <c r="SX125" s="129"/>
      <c r="SY125" s="129"/>
      <c r="SZ125" s="129"/>
      <c r="TA125" s="129"/>
      <c r="TB125" s="129"/>
      <c r="TC125" s="129"/>
      <c r="TD125" s="129"/>
      <c r="TE125" s="129"/>
      <c r="TF125" s="129"/>
      <c r="TG125" s="129"/>
      <c r="TH125" s="129"/>
      <c r="TI125" s="129"/>
      <c r="TJ125" s="129"/>
      <c r="TK125" s="129"/>
      <c r="TL125" s="129"/>
      <c r="TM125" s="129"/>
      <c r="TN125" s="129"/>
      <c r="TO125" s="129"/>
      <c r="TP125" s="129"/>
      <c r="TQ125" s="129"/>
      <c r="TR125" s="129"/>
      <c r="TS125" s="129"/>
      <c r="TT125" s="129"/>
      <c r="TU125" s="129"/>
      <c r="TV125" s="129"/>
      <c r="TW125" s="129"/>
      <c r="TX125" s="129"/>
      <c r="TY125" s="129"/>
      <c r="TZ125" s="129"/>
      <c r="UA125" s="129"/>
      <c r="UB125" s="129"/>
      <c r="UC125" s="129"/>
      <c r="UD125" s="129"/>
      <c r="UE125" s="129"/>
      <c r="UF125" s="129"/>
      <c r="UG125" s="129"/>
      <c r="UH125" s="129"/>
      <c r="UI125" s="129"/>
      <c r="UJ125" s="129"/>
      <c r="UK125" s="129"/>
      <c r="UL125" s="129"/>
      <c r="UM125" s="129"/>
      <c r="UN125" s="129"/>
      <c r="UO125" s="129"/>
      <c r="UP125" s="129"/>
      <c r="UQ125" s="129"/>
      <c r="UR125" s="129"/>
      <c r="US125" s="129"/>
      <c r="UT125" s="129"/>
      <c r="UU125" s="129"/>
      <c r="UV125" s="129"/>
      <c r="UW125" s="129"/>
      <c r="UX125" s="129"/>
      <c r="UY125" s="129"/>
      <c r="UZ125" s="129"/>
      <c r="VA125" s="129"/>
      <c r="VB125" s="129"/>
      <c r="VC125" s="129"/>
      <c r="VD125" s="129"/>
      <c r="VE125" s="129"/>
      <c r="VF125" s="129"/>
      <c r="VG125" s="129"/>
      <c r="VH125" s="129"/>
      <c r="VI125" s="129"/>
      <c r="VJ125" s="129"/>
      <c r="VK125" s="129"/>
      <c r="VL125" s="129"/>
      <c r="VM125" s="129"/>
      <c r="VN125" s="129"/>
      <c r="VO125" s="129"/>
      <c r="VP125" s="129"/>
      <c r="VQ125" s="129"/>
      <c r="VR125" s="129"/>
      <c r="VS125" s="129"/>
      <c r="VT125" s="129"/>
      <c r="VU125" s="129"/>
      <c r="VV125" s="129"/>
      <c r="VW125" s="129"/>
      <c r="VX125" s="129"/>
      <c r="VY125" s="129"/>
      <c r="VZ125" s="129"/>
      <c r="WA125" s="129"/>
      <c r="WB125" s="129"/>
      <c r="WC125" s="129"/>
      <c r="WD125" s="129"/>
      <c r="WE125" s="129"/>
      <c r="WF125" s="129"/>
      <c r="WG125" s="129"/>
      <c r="WH125" s="129"/>
      <c r="WI125" s="129"/>
      <c r="WJ125" s="129"/>
      <c r="WK125" s="129"/>
      <c r="WL125" s="129"/>
      <c r="WM125" s="129"/>
      <c r="WN125" s="129"/>
      <c r="WO125" s="129"/>
      <c r="WP125" s="129"/>
      <c r="WQ125" s="129"/>
      <c r="WR125" s="129"/>
      <c r="WS125" s="129"/>
      <c r="WT125" s="129"/>
      <c r="WU125" s="129"/>
      <c r="WV125" s="129"/>
      <c r="WW125" s="129"/>
      <c r="WX125" s="129"/>
      <c r="WY125" s="129"/>
      <c r="WZ125" s="129"/>
      <c r="XA125" s="129"/>
      <c r="XB125" s="129"/>
      <c r="XC125" s="129"/>
      <c r="XD125" s="129"/>
      <c r="XE125" s="129"/>
      <c r="XF125" s="129"/>
      <c r="XG125" s="129"/>
      <c r="XH125" s="129"/>
      <c r="XI125" s="129"/>
      <c r="XJ125" s="129"/>
      <c r="XK125" s="129"/>
      <c r="XL125" s="129"/>
      <c r="XM125" s="130"/>
    </row>
    <row r="126" spans="1:637" s="4" customFormat="1" ht="15.75" thickBot="1" x14ac:dyDescent="0.3">
      <c r="A126" s="151" t="s">
        <v>288</v>
      </c>
      <c r="B126" s="149">
        <f>(B123*B125)</f>
        <v>13.542156304067724</v>
      </c>
      <c r="C126" s="149">
        <f t="shared" ref="C126:L126" si="6">(C123*C125)</f>
        <v>13.335039027637704</v>
      </c>
      <c r="D126" s="149">
        <f t="shared" si="6"/>
        <v>12.872750418378914</v>
      </c>
      <c r="E126" s="149">
        <f t="shared" si="6"/>
        <v>20.050544283724143</v>
      </c>
      <c r="F126" s="149">
        <f t="shared" si="6"/>
        <v>10.461688935120247</v>
      </c>
      <c r="G126" s="149">
        <f t="shared" si="6"/>
        <v>17.257323390378303</v>
      </c>
      <c r="H126" s="149">
        <f t="shared" si="6"/>
        <v>13.513080978471908</v>
      </c>
      <c r="I126" s="149">
        <f t="shared" si="6"/>
        <v>13.656492237482595</v>
      </c>
      <c r="J126" s="149">
        <f t="shared" si="6"/>
        <v>11.041758344616289</v>
      </c>
      <c r="K126" s="149">
        <f t="shared" si="6"/>
        <v>14.635427093719414</v>
      </c>
      <c r="L126" s="149">
        <f t="shared" si="6"/>
        <v>16.765897365016937</v>
      </c>
      <c r="M126" s="149">
        <f t="shared" ref="M126" si="7">(M123*M125)</f>
        <v>14.731158585350872</v>
      </c>
      <c r="N126" s="149">
        <f t="shared" ref="N126" si="8">(N123*N125)</f>
        <v>11.838005471851766</v>
      </c>
      <c r="O126" s="149">
        <f t="shared" ref="O126" si="9">(O123*O125)</f>
        <v>14.635540552198536</v>
      </c>
      <c r="P126" s="149">
        <f t="shared" ref="P126" si="10">(P123*P125)</f>
        <v>14.098020009581731</v>
      </c>
      <c r="Q126" s="150"/>
      <c r="R126" s="149">
        <f>(R123*R125)</f>
        <v>12.796602033104103</v>
      </c>
      <c r="S126" s="149">
        <f t="shared" ref="S126:U126" si="11">(S123*S125)</f>
        <v>14.368057498700523</v>
      </c>
      <c r="T126" s="149">
        <f t="shared" si="11"/>
        <v>13.869795994061818</v>
      </c>
      <c r="U126" s="149">
        <f t="shared" si="11"/>
        <v>9.0803607054177444</v>
      </c>
      <c r="V126" s="141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  <c r="BY126" s="129"/>
      <c r="BZ126" s="129"/>
      <c r="CA126" s="129"/>
      <c r="CB126" s="129"/>
      <c r="CC126" s="129"/>
      <c r="CD126" s="129"/>
      <c r="CE126" s="129"/>
      <c r="CF126" s="129"/>
      <c r="CG126" s="129"/>
      <c r="CH126" s="129"/>
      <c r="CI126" s="129"/>
      <c r="CJ126" s="129"/>
      <c r="CK126" s="129"/>
      <c r="CL126" s="129"/>
      <c r="CM126" s="129"/>
      <c r="CN126" s="129"/>
      <c r="CO126" s="129"/>
      <c r="CP126" s="129"/>
      <c r="CQ126" s="129"/>
      <c r="CR126" s="129"/>
      <c r="CS126" s="129"/>
      <c r="CT126" s="129"/>
      <c r="CU126" s="129"/>
      <c r="CV126" s="129"/>
      <c r="CW126" s="129"/>
      <c r="CX126" s="129"/>
      <c r="CY126" s="129"/>
      <c r="CZ126" s="129"/>
      <c r="DA126" s="129"/>
      <c r="DB126" s="129"/>
      <c r="DC126" s="129"/>
      <c r="DD126" s="129"/>
      <c r="DE126" s="129"/>
      <c r="DF126" s="129"/>
      <c r="DG126" s="129"/>
      <c r="DH126" s="129"/>
      <c r="DI126" s="129"/>
      <c r="DJ126" s="129"/>
      <c r="DK126" s="129"/>
      <c r="DL126" s="129"/>
      <c r="DM126" s="129"/>
      <c r="DN126" s="129"/>
      <c r="DO126" s="129"/>
      <c r="DP126" s="129"/>
      <c r="DQ126" s="129"/>
      <c r="DR126" s="129"/>
      <c r="DS126" s="129"/>
      <c r="DT126" s="129"/>
      <c r="DU126" s="129"/>
      <c r="DV126" s="129"/>
      <c r="DW126" s="129"/>
      <c r="DX126" s="129"/>
      <c r="DY126" s="129"/>
      <c r="DZ126" s="129"/>
      <c r="EA126" s="129"/>
      <c r="EB126" s="129"/>
      <c r="EC126" s="129"/>
      <c r="ED126" s="129"/>
      <c r="EE126" s="129"/>
      <c r="EF126" s="129"/>
      <c r="EG126" s="129"/>
      <c r="EH126" s="129"/>
      <c r="EI126" s="129"/>
      <c r="EJ126" s="129"/>
      <c r="EK126" s="129"/>
      <c r="EL126" s="129"/>
      <c r="EM126" s="129"/>
      <c r="EN126" s="129"/>
      <c r="EO126" s="129"/>
      <c r="EP126" s="129"/>
      <c r="EQ126" s="129"/>
      <c r="ER126" s="129"/>
      <c r="ES126" s="129"/>
      <c r="ET126" s="129"/>
      <c r="EU126" s="129"/>
      <c r="EV126" s="129"/>
      <c r="EW126" s="129"/>
      <c r="EX126" s="129"/>
      <c r="EY126" s="129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29"/>
      <c r="FK126" s="129"/>
      <c r="FL126" s="129"/>
      <c r="FM126" s="129"/>
      <c r="FN126" s="129"/>
      <c r="FO126" s="129"/>
      <c r="FP126" s="129"/>
      <c r="FQ126" s="129"/>
      <c r="FR126" s="129"/>
      <c r="FS126" s="129"/>
      <c r="FT126" s="129"/>
      <c r="FU126" s="129"/>
      <c r="FV126" s="129"/>
      <c r="FW126" s="129"/>
      <c r="FX126" s="129"/>
      <c r="FY126" s="129"/>
      <c r="FZ126" s="129"/>
      <c r="GA126" s="129"/>
      <c r="GB126" s="129"/>
      <c r="GC126" s="129"/>
      <c r="GD126" s="129"/>
      <c r="GE126" s="129"/>
      <c r="GF126" s="129"/>
      <c r="GG126" s="129"/>
      <c r="GH126" s="129"/>
      <c r="GI126" s="129"/>
      <c r="GJ126" s="129"/>
      <c r="GK126" s="129"/>
      <c r="GL126" s="129"/>
      <c r="GM126" s="129"/>
      <c r="GN126" s="129"/>
      <c r="GO126" s="129"/>
      <c r="GP126" s="129"/>
      <c r="GQ126" s="129"/>
      <c r="GR126" s="129"/>
      <c r="GS126" s="129"/>
      <c r="GT126" s="129"/>
      <c r="GU126" s="129"/>
      <c r="GV126" s="129"/>
      <c r="GW126" s="129"/>
      <c r="GX126" s="129"/>
      <c r="GY126" s="129"/>
      <c r="GZ126" s="129"/>
      <c r="HA126" s="129"/>
      <c r="HB126" s="129"/>
      <c r="HC126" s="129"/>
      <c r="HD126" s="129"/>
      <c r="HE126" s="129"/>
      <c r="HF126" s="129"/>
      <c r="HG126" s="129"/>
      <c r="HH126" s="129"/>
      <c r="HI126" s="129"/>
      <c r="HJ126" s="129"/>
      <c r="HK126" s="129"/>
      <c r="HL126" s="129"/>
      <c r="HM126" s="129"/>
      <c r="HN126" s="129"/>
      <c r="HO126" s="129"/>
      <c r="HP126" s="129"/>
      <c r="HQ126" s="129"/>
      <c r="HR126" s="129"/>
      <c r="HS126" s="129"/>
      <c r="HT126" s="129"/>
      <c r="HU126" s="129"/>
      <c r="HV126" s="129"/>
      <c r="HW126" s="129"/>
      <c r="HX126" s="129"/>
      <c r="HY126" s="129"/>
      <c r="HZ126" s="129"/>
      <c r="IA126" s="129"/>
      <c r="IB126" s="129"/>
      <c r="IC126" s="129"/>
      <c r="ID126" s="129"/>
      <c r="IE126" s="129"/>
      <c r="IF126" s="129"/>
      <c r="IG126" s="129"/>
      <c r="IH126" s="129"/>
      <c r="II126" s="129"/>
      <c r="IJ126" s="129"/>
      <c r="IK126" s="129"/>
      <c r="IL126" s="129"/>
      <c r="IM126" s="129"/>
      <c r="IN126" s="129"/>
      <c r="IO126" s="129"/>
      <c r="IP126" s="129"/>
      <c r="IQ126" s="129"/>
      <c r="IR126" s="129"/>
      <c r="IS126" s="129"/>
      <c r="IT126" s="129"/>
      <c r="IU126" s="129"/>
      <c r="IV126" s="129"/>
      <c r="IW126" s="129"/>
      <c r="IX126" s="129"/>
      <c r="IY126" s="129"/>
      <c r="IZ126" s="129"/>
      <c r="JA126" s="129"/>
      <c r="JB126" s="129"/>
      <c r="JC126" s="129"/>
      <c r="JD126" s="129"/>
      <c r="JE126" s="129"/>
      <c r="JF126" s="129"/>
      <c r="JG126" s="129"/>
      <c r="JH126" s="129"/>
      <c r="JI126" s="129"/>
      <c r="JJ126" s="129"/>
      <c r="JK126" s="129"/>
      <c r="JL126" s="129"/>
      <c r="JM126" s="129"/>
      <c r="JN126" s="129"/>
      <c r="JO126" s="129"/>
      <c r="JP126" s="129"/>
      <c r="JQ126" s="129"/>
      <c r="JR126" s="129"/>
      <c r="JS126" s="129"/>
      <c r="JT126" s="129"/>
      <c r="JU126" s="129"/>
      <c r="JV126" s="129"/>
      <c r="JW126" s="129"/>
      <c r="JX126" s="129"/>
      <c r="JY126" s="129"/>
      <c r="JZ126" s="129"/>
      <c r="KA126" s="129"/>
      <c r="KB126" s="129"/>
      <c r="KC126" s="129"/>
      <c r="KD126" s="129"/>
      <c r="KE126" s="129"/>
      <c r="KF126" s="129"/>
      <c r="KG126" s="129"/>
      <c r="KH126" s="129"/>
      <c r="KI126" s="129"/>
      <c r="KJ126" s="129"/>
      <c r="KK126" s="129"/>
      <c r="KL126" s="129"/>
      <c r="KM126" s="129"/>
      <c r="KN126" s="129"/>
      <c r="KO126" s="129"/>
      <c r="KP126" s="129"/>
      <c r="KQ126" s="129"/>
      <c r="KR126" s="129"/>
      <c r="KS126" s="129"/>
      <c r="KT126" s="129"/>
      <c r="KU126" s="129"/>
      <c r="KV126" s="129"/>
      <c r="KW126" s="129"/>
      <c r="KX126" s="129"/>
      <c r="KY126" s="129"/>
      <c r="KZ126" s="129"/>
      <c r="LA126" s="129"/>
      <c r="LB126" s="129"/>
      <c r="LC126" s="129"/>
      <c r="LD126" s="129"/>
      <c r="LE126" s="129"/>
      <c r="LF126" s="129"/>
      <c r="LG126" s="129"/>
      <c r="LH126" s="129"/>
      <c r="LI126" s="129"/>
      <c r="LJ126" s="129"/>
      <c r="LK126" s="129"/>
      <c r="LL126" s="129"/>
      <c r="LM126" s="129"/>
      <c r="LN126" s="129"/>
      <c r="LO126" s="129"/>
      <c r="LP126" s="129"/>
      <c r="LQ126" s="129"/>
      <c r="LR126" s="129"/>
      <c r="LS126" s="129"/>
      <c r="LT126" s="129"/>
      <c r="LU126" s="129"/>
      <c r="LV126" s="129"/>
      <c r="LW126" s="129"/>
      <c r="LX126" s="129"/>
      <c r="LY126" s="129"/>
      <c r="LZ126" s="129"/>
      <c r="MA126" s="129"/>
      <c r="MB126" s="129"/>
      <c r="MC126" s="129"/>
      <c r="MD126" s="129"/>
      <c r="ME126" s="129"/>
      <c r="MF126" s="129"/>
      <c r="MG126" s="129"/>
      <c r="MH126" s="129"/>
      <c r="MI126" s="129"/>
      <c r="MJ126" s="129"/>
      <c r="MK126" s="129"/>
      <c r="ML126" s="129"/>
      <c r="MM126" s="129"/>
      <c r="MN126" s="129"/>
      <c r="MO126" s="129"/>
      <c r="MP126" s="129"/>
      <c r="MQ126" s="129"/>
      <c r="MR126" s="129"/>
      <c r="MS126" s="129"/>
      <c r="MT126" s="129"/>
      <c r="MU126" s="129"/>
      <c r="MV126" s="129"/>
      <c r="MW126" s="129"/>
      <c r="MX126" s="129"/>
      <c r="MY126" s="129"/>
      <c r="MZ126" s="129"/>
      <c r="NA126" s="129"/>
      <c r="NB126" s="129"/>
      <c r="NC126" s="129"/>
      <c r="ND126" s="129"/>
      <c r="NE126" s="129"/>
      <c r="NF126" s="129"/>
      <c r="NG126" s="129"/>
      <c r="NH126" s="129"/>
      <c r="NI126" s="129"/>
      <c r="NJ126" s="129"/>
      <c r="NK126" s="129"/>
      <c r="NL126" s="129"/>
      <c r="NM126" s="129"/>
      <c r="NN126" s="129"/>
      <c r="NO126" s="129"/>
      <c r="NP126" s="129"/>
      <c r="NQ126" s="129"/>
      <c r="NR126" s="129"/>
      <c r="NS126" s="129"/>
      <c r="NT126" s="129"/>
      <c r="NU126" s="129"/>
      <c r="NV126" s="129"/>
      <c r="NW126" s="129"/>
      <c r="NX126" s="129"/>
      <c r="NY126" s="129"/>
      <c r="NZ126" s="129"/>
      <c r="OA126" s="129"/>
      <c r="OB126" s="129"/>
      <c r="OC126" s="129"/>
      <c r="OD126" s="129"/>
      <c r="OE126" s="129"/>
      <c r="OF126" s="129"/>
      <c r="OG126" s="129"/>
      <c r="OH126" s="129"/>
      <c r="OI126" s="129"/>
      <c r="OJ126" s="129"/>
      <c r="OK126" s="129"/>
      <c r="OL126" s="129"/>
      <c r="OM126" s="129"/>
      <c r="ON126" s="129"/>
      <c r="OO126" s="129"/>
      <c r="OP126" s="129"/>
      <c r="OQ126" s="129"/>
      <c r="OR126" s="129"/>
      <c r="OS126" s="129"/>
      <c r="OT126" s="129"/>
      <c r="OU126" s="129"/>
      <c r="OV126" s="129"/>
      <c r="OW126" s="129"/>
      <c r="OX126" s="129"/>
      <c r="OY126" s="129"/>
      <c r="OZ126" s="129"/>
      <c r="PA126" s="129"/>
      <c r="PB126" s="129"/>
      <c r="PC126" s="129"/>
      <c r="PD126" s="129"/>
      <c r="PE126" s="129"/>
      <c r="PF126" s="129"/>
      <c r="PG126" s="129"/>
      <c r="PH126" s="129"/>
      <c r="PI126" s="129"/>
      <c r="PJ126" s="129"/>
      <c r="PK126" s="129"/>
      <c r="PL126" s="129"/>
      <c r="PM126" s="129"/>
      <c r="PN126" s="129"/>
      <c r="PO126" s="129"/>
      <c r="PP126" s="129"/>
      <c r="PQ126" s="129"/>
      <c r="PR126" s="129"/>
      <c r="PS126" s="129"/>
      <c r="PT126" s="129"/>
      <c r="PU126" s="129"/>
      <c r="PV126" s="129"/>
      <c r="PW126" s="129"/>
      <c r="PX126" s="129"/>
      <c r="PY126" s="129"/>
      <c r="PZ126" s="129"/>
      <c r="QA126" s="129"/>
      <c r="QB126" s="129"/>
      <c r="QC126" s="129"/>
      <c r="QD126" s="129"/>
      <c r="QE126" s="129"/>
      <c r="QF126" s="129"/>
      <c r="QG126" s="129"/>
      <c r="QH126" s="129"/>
      <c r="QI126" s="129"/>
      <c r="QJ126" s="129"/>
      <c r="QK126" s="129"/>
      <c r="QL126" s="129"/>
      <c r="QM126" s="129"/>
      <c r="QN126" s="129"/>
      <c r="QO126" s="129"/>
      <c r="QP126" s="129"/>
      <c r="QQ126" s="129"/>
      <c r="QR126" s="129"/>
      <c r="QS126" s="129"/>
      <c r="QT126" s="129"/>
      <c r="QU126" s="129"/>
      <c r="QV126" s="129"/>
      <c r="QW126" s="129"/>
      <c r="QX126" s="129"/>
      <c r="QY126" s="129"/>
      <c r="QZ126" s="129"/>
      <c r="RA126" s="129"/>
      <c r="RB126" s="129"/>
      <c r="RC126" s="129"/>
      <c r="RD126" s="129"/>
      <c r="RE126" s="129"/>
      <c r="RF126" s="129"/>
      <c r="RG126" s="129"/>
      <c r="RH126" s="129"/>
      <c r="RI126" s="129"/>
      <c r="RJ126" s="129"/>
      <c r="RK126" s="129"/>
      <c r="RL126" s="129"/>
      <c r="RM126" s="129"/>
      <c r="RN126" s="129"/>
      <c r="RO126" s="129"/>
      <c r="RP126" s="129"/>
      <c r="RQ126" s="129"/>
      <c r="RR126" s="129"/>
      <c r="RS126" s="129"/>
      <c r="RT126" s="129"/>
      <c r="RU126" s="129"/>
      <c r="RV126" s="129"/>
      <c r="RW126" s="129"/>
      <c r="RX126" s="129"/>
      <c r="RY126" s="129"/>
      <c r="RZ126" s="129"/>
      <c r="SA126" s="129"/>
      <c r="SB126" s="129"/>
      <c r="SC126" s="129"/>
      <c r="SD126" s="129"/>
      <c r="SE126" s="129"/>
      <c r="SF126" s="129"/>
      <c r="SG126" s="129"/>
      <c r="SH126" s="129"/>
      <c r="SI126" s="129"/>
      <c r="SJ126" s="129"/>
      <c r="SK126" s="129"/>
      <c r="SL126" s="129"/>
      <c r="SM126" s="129"/>
      <c r="SN126" s="129"/>
      <c r="SO126" s="129"/>
      <c r="SP126" s="129"/>
      <c r="SQ126" s="129"/>
      <c r="SR126" s="129"/>
      <c r="SS126" s="129"/>
      <c r="ST126" s="129"/>
      <c r="SU126" s="129"/>
      <c r="SV126" s="129"/>
      <c r="SW126" s="129"/>
      <c r="SX126" s="129"/>
      <c r="SY126" s="129"/>
      <c r="SZ126" s="129"/>
      <c r="TA126" s="129"/>
      <c r="TB126" s="129"/>
      <c r="TC126" s="129"/>
      <c r="TD126" s="129"/>
      <c r="TE126" s="129"/>
      <c r="TF126" s="129"/>
      <c r="TG126" s="129"/>
      <c r="TH126" s="129"/>
      <c r="TI126" s="129"/>
      <c r="TJ126" s="129"/>
      <c r="TK126" s="129"/>
      <c r="TL126" s="129"/>
      <c r="TM126" s="129"/>
      <c r="TN126" s="129"/>
      <c r="TO126" s="129"/>
      <c r="TP126" s="129"/>
      <c r="TQ126" s="129"/>
      <c r="TR126" s="129"/>
      <c r="TS126" s="129"/>
      <c r="TT126" s="129"/>
      <c r="TU126" s="129"/>
      <c r="TV126" s="129"/>
      <c r="TW126" s="129"/>
      <c r="TX126" s="129"/>
      <c r="TY126" s="129"/>
      <c r="TZ126" s="129"/>
      <c r="UA126" s="129"/>
      <c r="UB126" s="129"/>
      <c r="UC126" s="129"/>
      <c r="UD126" s="129"/>
      <c r="UE126" s="129"/>
      <c r="UF126" s="129"/>
      <c r="UG126" s="129"/>
      <c r="UH126" s="129"/>
      <c r="UI126" s="129"/>
      <c r="UJ126" s="129"/>
      <c r="UK126" s="129"/>
      <c r="UL126" s="129"/>
      <c r="UM126" s="129"/>
      <c r="UN126" s="129"/>
      <c r="UO126" s="129"/>
      <c r="UP126" s="129"/>
      <c r="UQ126" s="129"/>
      <c r="UR126" s="129"/>
      <c r="US126" s="129"/>
      <c r="UT126" s="129"/>
      <c r="UU126" s="129"/>
      <c r="UV126" s="129"/>
      <c r="UW126" s="129"/>
      <c r="UX126" s="129"/>
      <c r="UY126" s="129"/>
      <c r="UZ126" s="129"/>
      <c r="VA126" s="129"/>
      <c r="VB126" s="129"/>
      <c r="VC126" s="129"/>
      <c r="VD126" s="129"/>
      <c r="VE126" s="129"/>
      <c r="VF126" s="129"/>
      <c r="VG126" s="129"/>
      <c r="VH126" s="129"/>
      <c r="VI126" s="129"/>
      <c r="VJ126" s="129"/>
      <c r="VK126" s="129"/>
      <c r="VL126" s="129"/>
      <c r="VM126" s="129"/>
      <c r="VN126" s="129"/>
      <c r="VO126" s="129"/>
      <c r="VP126" s="129"/>
      <c r="VQ126" s="129"/>
      <c r="VR126" s="129"/>
      <c r="VS126" s="129"/>
      <c r="VT126" s="129"/>
      <c r="VU126" s="129"/>
      <c r="VV126" s="129"/>
      <c r="VW126" s="129"/>
      <c r="VX126" s="129"/>
      <c r="VY126" s="129"/>
      <c r="VZ126" s="129"/>
      <c r="WA126" s="129"/>
      <c r="WB126" s="129"/>
      <c r="WC126" s="129"/>
      <c r="WD126" s="129"/>
      <c r="WE126" s="129"/>
      <c r="WF126" s="129"/>
      <c r="WG126" s="129"/>
      <c r="WH126" s="129"/>
      <c r="WI126" s="129"/>
      <c r="WJ126" s="129"/>
      <c r="WK126" s="129"/>
      <c r="WL126" s="129"/>
      <c r="WM126" s="129"/>
      <c r="WN126" s="129"/>
      <c r="WO126" s="129"/>
      <c r="WP126" s="129"/>
      <c r="WQ126" s="129"/>
      <c r="WR126" s="129"/>
      <c r="WS126" s="129"/>
      <c r="WT126" s="129"/>
      <c r="WU126" s="129"/>
      <c r="WV126" s="129"/>
      <c r="WW126" s="129"/>
      <c r="WX126" s="129"/>
      <c r="WY126" s="129"/>
      <c r="WZ126" s="129"/>
      <c r="XA126" s="129"/>
      <c r="XB126" s="129"/>
      <c r="XC126" s="129"/>
      <c r="XD126" s="129"/>
      <c r="XE126" s="129"/>
      <c r="XF126" s="129"/>
      <c r="XG126" s="129"/>
      <c r="XH126" s="129"/>
      <c r="XI126" s="129"/>
      <c r="XJ126" s="129"/>
      <c r="XK126" s="129"/>
      <c r="XL126" s="129"/>
      <c r="XM126" s="130"/>
    </row>
    <row r="127" spans="1:637" x14ac:dyDescent="0.25">
      <c r="A127" s="138" t="s">
        <v>289</v>
      </c>
      <c r="B127" s="139">
        <f>SUM(B126:U126)</f>
        <v>262.54969922888125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637" ht="15.75" thickBot="1" x14ac:dyDescent="0.3">
      <c r="A128" s="135" t="s">
        <v>298</v>
      </c>
      <c r="B128" s="134">
        <f>(B127/4)</f>
        <v>65.637424807220313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x14ac:dyDescent="0.25">
      <c r="A129" s="132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x14ac:dyDescent="0.25">
      <c r="B130" s="5" t="s">
        <v>302</v>
      </c>
      <c r="C130" s="5" t="s">
        <v>303</v>
      </c>
      <c r="D130" s="5" t="s">
        <v>304</v>
      </c>
      <c r="E130" s="5" t="s">
        <v>301</v>
      </c>
    </row>
    <row r="131" spans="1:22" x14ac:dyDescent="0.25">
      <c r="B131" s="152">
        <f>SUM(P123,O123,N123,M123,J123,I123,H123)</f>
        <v>17.260504201680671</v>
      </c>
      <c r="C131" s="152">
        <f>SUM(D123,E123,G123,K123,L123,R123,S123,T123,U123)</f>
        <v>26.193277310924373</v>
      </c>
      <c r="D131" s="152">
        <f>SUM(B123,C123,F123)</f>
        <v>6.7647058823529411</v>
      </c>
    </row>
    <row r="132" spans="1:22" x14ac:dyDescent="0.25">
      <c r="B132" s="154">
        <f>SUM(H125,I125,J125,M125,N125,O125,P125)</f>
        <v>38.224717717267154</v>
      </c>
      <c r="C132" s="153">
        <f>SUM(U125,T125,S125,R125,L125,K125,G125,E125,D125)</f>
        <v>44.960223938277693</v>
      </c>
      <c r="D132" s="154">
        <f>SUM(B125,C125,F125)</f>
        <v>16.815058344455153</v>
      </c>
    </row>
    <row r="133" spans="1:22" x14ac:dyDescent="0.25">
      <c r="B133" s="154">
        <f>(B131*B132)</f>
        <v>659.77790076694737</v>
      </c>
      <c r="C133">
        <f>(C131*C132)</f>
        <v>1177.6556135765679</v>
      </c>
      <c r="D133" s="154">
        <f>(D131*D132)</f>
        <v>113.74892409484369</v>
      </c>
      <c r="E133" s="154"/>
    </row>
    <row r="134" spans="1:22" x14ac:dyDescent="0.25">
      <c r="B134" s="154">
        <f>SUM(H126,I126,J126,M126,N126,O126,P126)</f>
        <v>93.514056179553691</v>
      </c>
      <c r="C134" s="154">
        <f>SUM(U126,T126,S126,R126,L126,K126,G126,E126,D126)</f>
        <v>131.69675878250189</v>
      </c>
      <c r="D134" s="154">
        <f>SUM(B126,C126,F126)</f>
        <v>37.338884266825673</v>
      </c>
      <c r="E134" s="154">
        <f>SUM(B134:D134)</f>
        <v>262.54969922888125</v>
      </c>
    </row>
  </sheetData>
  <mergeCells count="3">
    <mergeCell ref="A1:A2"/>
    <mergeCell ref="B1:U1"/>
    <mergeCell ref="V1:V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0"/>
  <sheetViews>
    <sheetView topLeftCell="A103" workbookViewId="0">
      <selection activeCell="D64" sqref="D64"/>
    </sheetView>
  </sheetViews>
  <sheetFormatPr defaultRowHeight="15" x14ac:dyDescent="0.25"/>
  <sheetData>
    <row r="2" spans="2:8" ht="15.75" thickBot="1" x14ac:dyDescent="0.3">
      <c r="B2" s="182" t="s">
        <v>0</v>
      </c>
      <c r="C2" s="182"/>
      <c r="D2" s="182"/>
      <c r="E2" s="182"/>
      <c r="F2" s="182"/>
      <c r="G2" s="182"/>
      <c r="H2" s="10"/>
    </row>
    <row r="3" spans="2:8" ht="26.25" thickTop="1" thickBot="1" x14ac:dyDescent="0.3">
      <c r="B3" s="177" t="s">
        <v>47</v>
      </c>
      <c r="C3" s="178"/>
      <c r="D3" s="11" t="s">
        <v>48</v>
      </c>
      <c r="E3" s="12" t="s">
        <v>49</v>
      </c>
      <c r="F3" s="12" t="s">
        <v>50</v>
      </c>
      <c r="G3" s="13" t="s">
        <v>51</v>
      </c>
      <c r="H3" s="10"/>
    </row>
    <row r="4" spans="2:8" ht="36.75" thickTop="1" x14ac:dyDescent="0.25">
      <c r="B4" s="179" t="s">
        <v>52</v>
      </c>
      <c r="C4" s="14" t="s">
        <v>53</v>
      </c>
      <c r="D4" s="15">
        <v>20</v>
      </c>
      <c r="E4" s="16">
        <v>16.806722689075631</v>
      </c>
      <c r="F4" s="16">
        <v>16.806722689075631</v>
      </c>
      <c r="G4" s="17">
        <v>16.806722689075631</v>
      </c>
      <c r="H4" s="10"/>
    </row>
    <row r="5" spans="2:8" ht="24" x14ac:dyDescent="0.25">
      <c r="B5" s="180"/>
      <c r="C5" s="18" t="s">
        <v>54</v>
      </c>
      <c r="D5" s="19">
        <v>43</v>
      </c>
      <c r="E5" s="20">
        <v>36.134453781512605</v>
      </c>
      <c r="F5" s="20">
        <v>36.134453781512605</v>
      </c>
      <c r="G5" s="21">
        <v>52.941176470588239</v>
      </c>
      <c r="H5" s="10"/>
    </row>
    <row r="6" spans="2:8" x14ac:dyDescent="0.25">
      <c r="B6" s="180"/>
      <c r="C6" s="18" t="s">
        <v>55</v>
      </c>
      <c r="D6" s="19">
        <v>50</v>
      </c>
      <c r="E6" s="106">
        <v>42.016806722689076</v>
      </c>
      <c r="F6" s="20">
        <v>42.016806722689076</v>
      </c>
      <c r="G6" s="21">
        <v>94.9579831932773</v>
      </c>
      <c r="H6" s="10"/>
    </row>
    <row r="7" spans="2:8" ht="24" x14ac:dyDescent="0.25">
      <c r="B7" s="180"/>
      <c r="C7" s="18" t="s">
        <v>56</v>
      </c>
      <c r="D7" s="19">
        <v>6</v>
      </c>
      <c r="E7" s="20">
        <v>5.0420168067226889</v>
      </c>
      <c r="F7" s="20">
        <v>5.0420168067226889</v>
      </c>
      <c r="G7" s="21">
        <v>100</v>
      </c>
      <c r="H7" s="10"/>
    </row>
    <row r="8" spans="2:8" ht="15.75" thickBot="1" x14ac:dyDescent="0.3">
      <c r="B8" s="181"/>
      <c r="C8" s="22" t="s">
        <v>57</v>
      </c>
      <c r="D8" s="23">
        <v>119</v>
      </c>
      <c r="E8" s="24">
        <v>100</v>
      </c>
      <c r="F8" s="24">
        <v>100</v>
      </c>
      <c r="G8" s="25"/>
      <c r="H8" s="10"/>
    </row>
    <row r="9" spans="2:8" ht="15.75" thickTop="1" x14ac:dyDescent="0.25">
      <c r="B9" s="10"/>
      <c r="C9" s="10"/>
      <c r="D9" s="10"/>
      <c r="E9" s="10"/>
      <c r="F9" s="10"/>
      <c r="G9" s="10"/>
      <c r="H9" s="10"/>
    </row>
    <row r="10" spans="2:8" ht="15.75" thickBot="1" x14ac:dyDescent="0.3">
      <c r="B10" s="182" t="s">
        <v>1</v>
      </c>
      <c r="C10" s="182"/>
      <c r="D10" s="182"/>
      <c r="E10" s="182"/>
      <c r="F10" s="182"/>
      <c r="G10" s="182"/>
      <c r="H10" s="10"/>
    </row>
    <row r="11" spans="2:8" ht="26.25" thickTop="1" thickBot="1" x14ac:dyDescent="0.3">
      <c r="B11" s="177" t="s">
        <v>47</v>
      </c>
      <c r="C11" s="178"/>
      <c r="D11" s="11" t="s">
        <v>48</v>
      </c>
      <c r="E11" s="12" t="s">
        <v>49</v>
      </c>
      <c r="F11" s="12" t="s">
        <v>50</v>
      </c>
      <c r="G11" s="13" t="s">
        <v>51</v>
      </c>
      <c r="H11" s="10"/>
    </row>
    <row r="12" spans="2:8" ht="36.75" thickTop="1" x14ac:dyDescent="0.25">
      <c r="B12" s="179" t="s">
        <v>52</v>
      </c>
      <c r="C12" s="14" t="s">
        <v>53</v>
      </c>
      <c r="D12" s="15">
        <v>34</v>
      </c>
      <c r="E12" s="16">
        <v>28.571428571428569</v>
      </c>
      <c r="F12" s="16">
        <v>28.571428571428569</v>
      </c>
      <c r="G12" s="17">
        <v>28.571428571428569</v>
      </c>
      <c r="H12" s="10"/>
    </row>
    <row r="13" spans="2:8" ht="24" x14ac:dyDescent="0.25">
      <c r="B13" s="180"/>
      <c r="C13" s="18" t="s">
        <v>54</v>
      </c>
      <c r="D13" s="19">
        <v>59</v>
      </c>
      <c r="E13" s="107">
        <v>49.579831932773111</v>
      </c>
      <c r="F13" s="20">
        <v>49.579831932773111</v>
      </c>
      <c r="G13" s="21">
        <v>78.151260504201687</v>
      </c>
      <c r="H13" s="10"/>
    </row>
    <row r="14" spans="2:8" x14ac:dyDescent="0.25">
      <c r="B14" s="180"/>
      <c r="C14" s="18" t="s">
        <v>55</v>
      </c>
      <c r="D14" s="19">
        <v>22</v>
      </c>
      <c r="E14" s="20">
        <v>18.487394957983195</v>
      </c>
      <c r="F14" s="20">
        <v>18.487394957983195</v>
      </c>
      <c r="G14" s="21">
        <v>96.638655462184872</v>
      </c>
      <c r="H14" s="10"/>
    </row>
    <row r="15" spans="2:8" ht="24" x14ac:dyDescent="0.25">
      <c r="B15" s="180"/>
      <c r="C15" s="18" t="s">
        <v>56</v>
      </c>
      <c r="D15" s="19">
        <v>4</v>
      </c>
      <c r="E15" s="20">
        <v>3.3613445378151261</v>
      </c>
      <c r="F15" s="20">
        <v>3.3613445378151261</v>
      </c>
      <c r="G15" s="21">
        <v>100</v>
      </c>
      <c r="H15" s="10"/>
    </row>
    <row r="16" spans="2:8" ht="15.75" thickBot="1" x14ac:dyDescent="0.3">
      <c r="B16" s="181"/>
      <c r="C16" s="22" t="s">
        <v>57</v>
      </c>
      <c r="D16" s="23">
        <v>119</v>
      </c>
      <c r="E16" s="24">
        <v>100</v>
      </c>
      <c r="F16" s="24">
        <v>100</v>
      </c>
      <c r="G16" s="25"/>
      <c r="H16" s="10"/>
    </row>
    <row r="17" spans="2:8" ht="15.75" thickTop="1" x14ac:dyDescent="0.25">
      <c r="B17" s="10"/>
      <c r="C17" s="10"/>
      <c r="D17" s="10"/>
      <c r="E17" s="10"/>
      <c r="F17" s="10"/>
      <c r="G17" s="10"/>
      <c r="H17" s="10"/>
    </row>
    <row r="18" spans="2:8" ht="15.75" thickBot="1" x14ac:dyDescent="0.3">
      <c r="B18" s="182" t="s">
        <v>2</v>
      </c>
      <c r="C18" s="182"/>
      <c r="D18" s="182"/>
      <c r="E18" s="182"/>
      <c r="F18" s="182"/>
      <c r="G18" s="182"/>
      <c r="H18" s="10"/>
    </row>
    <row r="19" spans="2:8" ht="26.25" thickTop="1" thickBot="1" x14ac:dyDescent="0.3">
      <c r="B19" s="177" t="s">
        <v>47</v>
      </c>
      <c r="C19" s="178"/>
      <c r="D19" s="11" t="s">
        <v>48</v>
      </c>
      <c r="E19" s="12" t="s">
        <v>49</v>
      </c>
      <c r="F19" s="12" t="s">
        <v>50</v>
      </c>
      <c r="G19" s="13" t="s">
        <v>51</v>
      </c>
      <c r="H19" s="10"/>
    </row>
    <row r="20" spans="2:8" ht="36.75" thickTop="1" x14ac:dyDescent="0.25">
      <c r="B20" s="179" t="s">
        <v>52</v>
      </c>
      <c r="C20" s="14" t="s">
        <v>53</v>
      </c>
      <c r="D20" s="15">
        <v>4</v>
      </c>
      <c r="E20" s="16">
        <v>3.3613445378151261</v>
      </c>
      <c r="F20" s="16">
        <v>3.3613445378151261</v>
      </c>
      <c r="G20" s="17">
        <v>3.3613445378151261</v>
      </c>
      <c r="H20" s="10"/>
    </row>
    <row r="21" spans="2:8" ht="24" x14ac:dyDescent="0.25">
      <c r="B21" s="180"/>
      <c r="C21" s="18" t="s">
        <v>54</v>
      </c>
      <c r="D21" s="19">
        <v>22</v>
      </c>
      <c r="E21" s="20">
        <v>18.487394957983195</v>
      </c>
      <c r="F21" s="20">
        <v>18.487394957983195</v>
      </c>
      <c r="G21" s="21">
        <v>21.84873949579832</v>
      </c>
      <c r="H21" s="10"/>
    </row>
    <row r="22" spans="2:8" x14ac:dyDescent="0.25">
      <c r="B22" s="180"/>
      <c r="C22" s="18" t="s">
        <v>55</v>
      </c>
      <c r="D22" s="19">
        <v>70</v>
      </c>
      <c r="E22" s="108">
        <v>58.82352941176471</v>
      </c>
      <c r="F22" s="20">
        <v>58.82352941176471</v>
      </c>
      <c r="G22" s="21">
        <v>80.672268907563023</v>
      </c>
      <c r="H22" s="10"/>
    </row>
    <row r="23" spans="2:8" ht="24" x14ac:dyDescent="0.25">
      <c r="B23" s="180"/>
      <c r="C23" s="18" t="s">
        <v>56</v>
      </c>
      <c r="D23" s="19">
        <v>23</v>
      </c>
      <c r="E23" s="20">
        <v>19.327731092436977</v>
      </c>
      <c r="F23" s="20">
        <v>19.327731092436977</v>
      </c>
      <c r="G23" s="21">
        <v>100</v>
      </c>
      <c r="H23" s="10"/>
    </row>
    <row r="24" spans="2:8" ht="15.75" thickBot="1" x14ac:dyDescent="0.3">
      <c r="B24" s="181"/>
      <c r="C24" s="22" t="s">
        <v>57</v>
      </c>
      <c r="D24" s="23">
        <v>119</v>
      </c>
      <c r="E24" s="24">
        <v>100</v>
      </c>
      <c r="F24" s="24">
        <v>100</v>
      </c>
      <c r="G24" s="25"/>
      <c r="H24" s="10"/>
    </row>
    <row r="25" spans="2:8" ht="15.75" thickTop="1" x14ac:dyDescent="0.25">
      <c r="B25" s="10"/>
      <c r="C25" s="10"/>
      <c r="D25" s="10"/>
      <c r="E25" s="10"/>
      <c r="F25" s="10"/>
      <c r="G25" s="10"/>
      <c r="H25" s="10"/>
    </row>
    <row r="26" spans="2:8" ht="15.75" thickBot="1" x14ac:dyDescent="0.3">
      <c r="B26" s="182" t="s">
        <v>3</v>
      </c>
      <c r="C26" s="182"/>
      <c r="D26" s="182"/>
      <c r="E26" s="182"/>
      <c r="F26" s="182"/>
      <c r="G26" s="182"/>
      <c r="H26" s="10"/>
    </row>
    <row r="27" spans="2:8" ht="26.25" thickTop="1" thickBot="1" x14ac:dyDescent="0.3">
      <c r="B27" s="177" t="s">
        <v>47</v>
      </c>
      <c r="C27" s="178"/>
      <c r="D27" s="11" t="s">
        <v>48</v>
      </c>
      <c r="E27" s="12" t="s">
        <v>49</v>
      </c>
      <c r="F27" s="12" t="s">
        <v>50</v>
      </c>
      <c r="G27" s="13" t="s">
        <v>51</v>
      </c>
      <c r="H27" s="10"/>
    </row>
    <row r="28" spans="2:8" ht="36.75" thickTop="1" x14ac:dyDescent="0.25">
      <c r="B28" s="179" t="s">
        <v>52</v>
      </c>
      <c r="C28" s="14" t="s">
        <v>53</v>
      </c>
      <c r="D28" s="15">
        <v>6</v>
      </c>
      <c r="E28" s="16">
        <v>5.0420168067226889</v>
      </c>
      <c r="F28" s="16">
        <v>5.0420168067226889</v>
      </c>
      <c r="G28" s="17">
        <v>5.0420168067226889</v>
      </c>
      <c r="H28" s="10"/>
    </row>
    <row r="29" spans="2:8" ht="24" x14ac:dyDescent="0.25">
      <c r="B29" s="180"/>
      <c r="C29" s="18" t="s">
        <v>54</v>
      </c>
      <c r="D29" s="19">
        <v>6</v>
      </c>
      <c r="E29" s="20">
        <v>5.0420168067226889</v>
      </c>
      <c r="F29" s="20">
        <v>5.0420168067226889</v>
      </c>
      <c r="G29" s="21">
        <v>10.084033613445378</v>
      </c>
      <c r="H29" s="10"/>
    </row>
    <row r="30" spans="2:8" x14ac:dyDescent="0.25">
      <c r="B30" s="180"/>
      <c r="C30" s="18" t="s">
        <v>55</v>
      </c>
      <c r="D30" s="19">
        <v>65</v>
      </c>
      <c r="E30" s="109">
        <v>54.621848739495796</v>
      </c>
      <c r="F30" s="20">
        <v>54.621848739495796</v>
      </c>
      <c r="G30" s="21">
        <v>64.705882352941174</v>
      </c>
      <c r="H30" s="10"/>
    </row>
    <row r="31" spans="2:8" ht="24" x14ac:dyDescent="0.25">
      <c r="B31" s="180"/>
      <c r="C31" s="18" t="s">
        <v>56</v>
      </c>
      <c r="D31" s="19">
        <v>42</v>
      </c>
      <c r="E31" s="20">
        <v>35.294117647058826</v>
      </c>
      <c r="F31" s="20">
        <v>35.294117647058826</v>
      </c>
      <c r="G31" s="21">
        <v>100</v>
      </c>
      <c r="H31" s="10"/>
    </row>
    <row r="32" spans="2:8" ht="15.75" thickBot="1" x14ac:dyDescent="0.3">
      <c r="B32" s="181"/>
      <c r="C32" s="22" t="s">
        <v>57</v>
      </c>
      <c r="D32" s="23">
        <v>119</v>
      </c>
      <c r="E32" s="24">
        <v>100</v>
      </c>
      <c r="F32" s="24">
        <v>100</v>
      </c>
      <c r="G32" s="25"/>
      <c r="H32" s="10"/>
    </row>
    <row r="33" spans="2:8" ht="15.75" thickTop="1" x14ac:dyDescent="0.25">
      <c r="B33" s="10"/>
      <c r="C33" s="10"/>
      <c r="D33" s="10"/>
      <c r="E33" s="10"/>
      <c r="F33" s="10"/>
      <c r="G33" s="10"/>
      <c r="H33" s="10"/>
    </row>
    <row r="34" spans="2:8" ht="15.75" thickBot="1" x14ac:dyDescent="0.3">
      <c r="B34" s="182" t="s">
        <v>4</v>
      </c>
      <c r="C34" s="182"/>
      <c r="D34" s="182"/>
      <c r="E34" s="182"/>
      <c r="F34" s="182"/>
      <c r="G34" s="182"/>
      <c r="H34" s="10"/>
    </row>
    <row r="35" spans="2:8" ht="26.25" thickTop="1" thickBot="1" x14ac:dyDescent="0.3">
      <c r="B35" s="177" t="s">
        <v>47</v>
      </c>
      <c r="C35" s="178"/>
      <c r="D35" s="11" t="s">
        <v>48</v>
      </c>
      <c r="E35" s="12" t="s">
        <v>49</v>
      </c>
      <c r="F35" s="12" t="s">
        <v>50</v>
      </c>
      <c r="G35" s="13" t="s">
        <v>51</v>
      </c>
      <c r="H35" s="10"/>
    </row>
    <row r="36" spans="2:8" ht="36.75" thickTop="1" x14ac:dyDescent="0.25">
      <c r="B36" s="179" t="s">
        <v>52</v>
      </c>
      <c r="C36" s="14" t="s">
        <v>53</v>
      </c>
      <c r="D36" s="15">
        <v>19</v>
      </c>
      <c r="E36" s="16">
        <v>15.966386554621847</v>
      </c>
      <c r="F36" s="16">
        <v>15.966386554621847</v>
      </c>
      <c r="G36" s="17">
        <v>15.966386554621847</v>
      </c>
      <c r="H36" s="10"/>
    </row>
    <row r="37" spans="2:8" ht="24" x14ac:dyDescent="0.25">
      <c r="B37" s="180"/>
      <c r="C37" s="18" t="s">
        <v>54</v>
      </c>
      <c r="D37" s="19">
        <v>43</v>
      </c>
      <c r="E37" s="106">
        <v>36.134453781512605</v>
      </c>
      <c r="F37" s="20">
        <v>36.134453781512605</v>
      </c>
      <c r="G37" s="21">
        <v>52.100840336134461</v>
      </c>
      <c r="H37" s="10"/>
    </row>
    <row r="38" spans="2:8" x14ac:dyDescent="0.25">
      <c r="B38" s="180"/>
      <c r="C38" s="18" t="s">
        <v>55</v>
      </c>
      <c r="D38" s="19">
        <v>42</v>
      </c>
      <c r="E38" s="20">
        <v>35.294117647058826</v>
      </c>
      <c r="F38" s="20">
        <v>35.294117647058826</v>
      </c>
      <c r="G38" s="21">
        <v>87.394957983193279</v>
      </c>
      <c r="H38" s="10"/>
    </row>
    <row r="39" spans="2:8" ht="24" x14ac:dyDescent="0.25">
      <c r="B39" s="180"/>
      <c r="C39" s="18" t="s">
        <v>56</v>
      </c>
      <c r="D39" s="19">
        <v>15</v>
      </c>
      <c r="E39" s="20">
        <v>12.605042016806722</v>
      </c>
      <c r="F39" s="20">
        <v>12.605042016806722</v>
      </c>
      <c r="G39" s="21">
        <v>100</v>
      </c>
      <c r="H39" s="10"/>
    </row>
    <row r="40" spans="2:8" ht="15.75" thickBot="1" x14ac:dyDescent="0.3">
      <c r="B40" s="181"/>
      <c r="C40" s="22" t="s">
        <v>57</v>
      </c>
      <c r="D40" s="23">
        <v>119</v>
      </c>
      <c r="E40" s="24">
        <v>100</v>
      </c>
      <c r="F40" s="24">
        <v>100</v>
      </c>
      <c r="G40" s="25"/>
      <c r="H40" s="10"/>
    </row>
    <row r="41" spans="2:8" ht="15.75" thickTop="1" x14ac:dyDescent="0.25">
      <c r="B41" s="10"/>
      <c r="C41" s="10"/>
      <c r="D41" s="10"/>
      <c r="E41" s="10"/>
      <c r="F41" s="10"/>
      <c r="G41" s="10"/>
      <c r="H41" s="10"/>
    </row>
    <row r="42" spans="2:8" ht="15.75" thickBot="1" x14ac:dyDescent="0.3">
      <c r="B42" s="182" t="s">
        <v>5</v>
      </c>
      <c r="C42" s="182"/>
      <c r="D42" s="182"/>
      <c r="E42" s="182"/>
      <c r="F42" s="182"/>
      <c r="G42" s="182"/>
      <c r="H42" s="10"/>
    </row>
    <row r="43" spans="2:8" ht="26.25" thickTop="1" thickBot="1" x14ac:dyDescent="0.3">
      <c r="B43" s="177" t="s">
        <v>47</v>
      </c>
      <c r="C43" s="178"/>
      <c r="D43" s="11" t="s">
        <v>48</v>
      </c>
      <c r="E43" s="12" t="s">
        <v>49</v>
      </c>
      <c r="F43" s="12" t="s">
        <v>50</v>
      </c>
      <c r="G43" s="13" t="s">
        <v>51</v>
      </c>
      <c r="H43" s="10"/>
    </row>
    <row r="44" spans="2:8" ht="36.75" thickTop="1" x14ac:dyDescent="0.25">
      <c r="B44" s="179" t="s">
        <v>52</v>
      </c>
      <c r="C44" s="14" t="s">
        <v>53</v>
      </c>
      <c r="D44" s="15">
        <v>6</v>
      </c>
      <c r="E44" s="16">
        <v>5.0420168067226889</v>
      </c>
      <c r="F44" s="16">
        <v>5.0420168067226889</v>
      </c>
      <c r="G44" s="17">
        <v>5.0420168067226889</v>
      </c>
      <c r="H44" s="10"/>
    </row>
    <row r="45" spans="2:8" ht="24" x14ac:dyDescent="0.25">
      <c r="B45" s="180"/>
      <c r="C45" s="18" t="s">
        <v>54</v>
      </c>
      <c r="D45" s="19">
        <v>15</v>
      </c>
      <c r="E45" s="20">
        <v>12.605042016806722</v>
      </c>
      <c r="F45" s="20">
        <v>12.605042016806722</v>
      </c>
      <c r="G45" s="21">
        <v>17.647058823529413</v>
      </c>
      <c r="H45" s="10"/>
    </row>
    <row r="46" spans="2:8" x14ac:dyDescent="0.25">
      <c r="B46" s="180"/>
      <c r="C46" s="18" t="s">
        <v>55</v>
      </c>
      <c r="D46" s="19">
        <v>79</v>
      </c>
      <c r="E46" s="107">
        <v>66.386554621848731</v>
      </c>
      <c r="F46" s="20">
        <v>66.386554621848731</v>
      </c>
      <c r="G46" s="21">
        <v>84.033613445378151</v>
      </c>
      <c r="H46" s="10"/>
    </row>
    <row r="47" spans="2:8" ht="24" x14ac:dyDescent="0.25">
      <c r="B47" s="180"/>
      <c r="C47" s="18" t="s">
        <v>56</v>
      </c>
      <c r="D47" s="19">
        <v>19</v>
      </c>
      <c r="E47" s="20">
        <v>15.966386554621847</v>
      </c>
      <c r="F47" s="20">
        <v>15.966386554621847</v>
      </c>
      <c r="G47" s="21">
        <v>100</v>
      </c>
      <c r="H47" s="10"/>
    </row>
    <row r="48" spans="2:8" ht="15.75" thickBot="1" x14ac:dyDescent="0.3">
      <c r="B48" s="181"/>
      <c r="C48" s="22" t="s">
        <v>57</v>
      </c>
      <c r="D48" s="23">
        <v>119</v>
      </c>
      <c r="E48" s="24">
        <v>100</v>
      </c>
      <c r="F48" s="24">
        <v>100</v>
      </c>
      <c r="G48" s="25"/>
      <c r="H48" s="10"/>
    </row>
    <row r="49" spans="2:8" ht="15.75" thickTop="1" x14ac:dyDescent="0.25">
      <c r="B49" s="10"/>
      <c r="C49" s="10"/>
      <c r="D49" s="10"/>
      <c r="E49" s="10"/>
      <c r="F49" s="10"/>
      <c r="G49" s="10"/>
      <c r="H49" s="10"/>
    </row>
    <row r="50" spans="2:8" ht="15.75" thickBot="1" x14ac:dyDescent="0.3">
      <c r="B50" s="182" t="s">
        <v>6</v>
      </c>
      <c r="C50" s="182"/>
      <c r="D50" s="182"/>
      <c r="E50" s="182"/>
      <c r="F50" s="182"/>
      <c r="G50" s="182"/>
      <c r="H50" s="10"/>
    </row>
    <row r="51" spans="2:8" ht="26.25" thickTop="1" thickBot="1" x14ac:dyDescent="0.3">
      <c r="B51" s="177" t="s">
        <v>47</v>
      </c>
      <c r="C51" s="178"/>
      <c r="D51" s="11" t="s">
        <v>48</v>
      </c>
      <c r="E51" s="12" t="s">
        <v>49</v>
      </c>
      <c r="F51" s="12" t="s">
        <v>50</v>
      </c>
      <c r="G51" s="13" t="s">
        <v>51</v>
      </c>
      <c r="H51" s="10"/>
    </row>
    <row r="52" spans="2:8" ht="36.75" thickTop="1" x14ac:dyDescent="0.25">
      <c r="B52" s="179" t="s">
        <v>52</v>
      </c>
      <c r="C52" s="14" t="s">
        <v>53</v>
      </c>
      <c r="D52" s="15">
        <v>13</v>
      </c>
      <c r="E52" s="16">
        <v>10.92436974789916</v>
      </c>
      <c r="F52" s="16">
        <v>10.92436974789916</v>
      </c>
      <c r="G52" s="17">
        <v>10.92436974789916</v>
      </c>
      <c r="H52" s="10"/>
    </row>
    <row r="53" spans="2:8" ht="24" x14ac:dyDescent="0.25">
      <c r="B53" s="180"/>
      <c r="C53" s="18" t="s">
        <v>54</v>
      </c>
      <c r="D53" s="19">
        <v>33</v>
      </c>
      <c r="E53" s="20">
        <v>27.731092436974791</v>
      </c>
      <c r="F53" s="20">
        <v>27.731092436974791</v>
      </c>
      <c r="G53" s="21">
        <v>38.655462184873954</v>
      </c>
      <c r="H53" s="10"/>
    </row>
    <row r="54" spans="2:8" x14ac:dyDescent="0.25">
      <c r="B54" s="180"/>
      <c r="C54" s="18" t="s">
        <v>55</v>
      </c>
      <c r="D54" s="19">
        <v>59</v>
      </c>
      <c r="E54" s="108">
        <v>49.579831932773111</v>
      </c>
      <c r="F54" s="20">
        <v>49.579831932773111</v>
      </c>
      <c r="G54" s="21">
        <v>88.235294117647058</v>
      </c>
      <c r="H54" s="10"/>
    </row>
    <row r="55" spans="2:8" ht="24" x14ac:dyDescent="0.25">
      <c r="B55" s="180"/>
      <c r="C55" s="18" t="s">
        <v>56</v>
      </c>
      <c r="D55" s="19">
        <v>14</v>
      </c>
      <c r="E55" s="20">
        <v>11.76470588235294</v>
      </c>
      <c r="F55" s="20">
        <v>11.76470588235294</v>
      </c>
      <c r="G55" s="21">
        <v>100</v>
      </c>
      <c r="H55" s="10"/>
    </row>
    <row r="56" spans="2:8" ht="15.75" thickBot="1" x14ac:dyDescent="0.3">
      <c r="B56" s="181"/>
      <c r="C56" s="22" t="s">
        <v>57</v>
      </c>
      <c r="D56" s="23">
        <v>119</v>
      </c>
      <c r="E56" s="24">
        <v>100</v>
      </c>
      <c r="F56" s="24">
        <v>100</v>
      </c>
      <c r="G56" s="25"/>
      <c r="H56" s="10"/>
    </row>
    <row r="57" spans="2:8" ht="15.75" thickTop="1" x14ac:dyDescent="0.25">
      <c r="B57" s="10"/>
      <c r="C57" s="10"/>
      <c r="D57" s="10"/>
      <c r="E57" s="10"/>
      <c r="F57" s="10"/>
      <c r="G57" s="10"/>
      <c r="H57" s="10"/>
    </row>
    <row r="58" spans="2:8" ht="15.75" thickBot="1" x14ac:dyDescent="0.3">
      <c r="B58" s="182" t="s">
        <v>7</v>
      </c>
      <c r="C58" s="182"/>
      <c r="D58" s="182"/>
      <c r="E58" s="182"/>
      <c r="F58" s="182"/>
      <c r="G58" s="182"/>
      <c r="H58" s="10"/>
    </row>
    <row r="59" spans="2:8" ht="26.25" thickTop="1" thickBot="1" x14ac:dyDescent="0.3">
      <c r="B59" s="177" t="s">
        <v>47</v>
      </c>
      <c r="C59" s="178"/>
      <c r="D59" s="11" t="s">
        <v>48</v>
      </c>
      <c r="E59" s="12" t="s">
        <v>49</v>
      </c>
      <c r="F59" s="12" t="s">
        <v>50</v>
      </c>
      <c r="G59" s="13" t="s">
        <v>51</v>
      </c>
      <c r="H59" s="10"/>
    </row>
    <row r="60" spans="2:8" ht="36.75" thickTop="1" x14ac:dyDescent="0.25">
      <c r="B60" s="179" t="s">
        <v>52</v>
      </c>
      <c r="C60" s="14" t="s">
        <v>53</v>
      </c>
      <c r="D60" s="15">
        <v>10</v>
      </c>
      <c r="E60" s="16">
        <v>8.4033613445378155</v>
      </c>
      <c r="F60" s="16">
        <v>8.4033613445378155</v>
      </c>
      <c r="G60" s="17">
        <v>8.4033613445378155</v>
      </c>
      <c r="H60" s="10"/>
    </row>
    <row r="61" spans="2:8" ht="24" x14ac:dyDescent="0.25">
      <c r="B61" s="180"/>
      <c r="C61" s="18" t="s">
        <v>54</v>
      </c>
      <c r="D61" s="19">
        <v>30</v>
      </c>
      <c r="E61" s="20">
        <v>25.210084033613445</v>
      </c>
      <c r="F61" s="20">
        <v>25.210084033613445</v>
      </c>
      <c r="G61" s="21">
        <v>33.613445378151262</v>
      </c>
      <c r="H61" s="10"/>
    </row>
    <row r="62" spans="2:8" x14ac:dyDescent="0.25">
      <c r="B62" s="180"/>
      <c r="C62" s="18" t="s">
        <v>55</v>
      </c>
      <c r="D62" s="19">
        <v>53</v>
      </c>
      <c r="E62" s="109">
        <v>44.537815126050425</v>
      </c>
      <c r="F62" s="20">
        <v>44.537815126050425</v>
      </c>
      <c r="G62" s="21">
        <v>78.151260504201687</v>
      </c>
      <c r="H62" s="10"/>
    </row>
    <row r="63" spans="2:8" ht="24" x14ac:dyDescent="0.25">
      <c r="B63" s="180"/>
      <c r="C63" s="18" t="s">
        <v>56</v>
      </c>
      <c r="D63" s="19">
        <v>26</v>
      </c>
      <c r="E63" s="20">
        <v>21.84873949579832</v>
      </c>
      <c r="F63" s="20">
        <v>21.84873949579832</v>
      </c>
      <c r="G63" s="21">
        <v>100</v>
      </c>
      <c r="H63" s="10"/>
    </row>
    <row r="64" spans="2:8" ht="15.75" thickBot="1" x14ac:dyDescent="0.3">
      <c r="B64" s="181"/>
      <c r="C64" s="22" t="s">
        <v>57</v>
      </c>
      <c r="D64" s="23" t="s">
        <v>48</v>
      </c>
      <c r="E64" s="24">
        <v>100</v>
      </c>
      <c r="F64" s="24">
        <v>100</v>
      </c>
      <c r="G64" s="25"/>
      <c r="H64" s="10"/>
    </row>
    <row r="65" spans="2:8" ht="15.75" thickTop="1" x14ac:dyDescent="0.25">
      <c r="B65" s="10"/>
      <c r="C65" s="10"/>
      <c r="D65" s="10"/>
      <c r="E65" s="10"/>
      <c r="F65" s="10"/>
      <c r="G65" s="10"/>
      <c r="H65" s="10"/>
    </row>
    <row r="66" spans="2:8" ht="15.75" thickBot="1" x14ac:dyDescent="0.3">
      <c r="B66" s="182" t="s">
        <v>8</v>
      </c>
      <c r="C66" s="182"/>
      <c r="D66" s="182"/>
      <c r="E66" s="182"/>
      <c r="F66" s="182"/>
      <c r="G66" s="182"/>
      <c r="H66" s="10"/>
    </row>
    <row r="67" spans="2:8" ht="26.25" thickTop="1" thickBot="1" x14ac:dyDescent="0.3">
      <c r="B67" s="177" t="s">
        <v>47</v>
      </c>
      <c r="C67" s="178"/>
      <c r="D67" s="11" t="s">
        <v>48</v>
      </c>
      <c r="E67" s="12" t="s">
        <v>49</v>
      </c>
      <c r="F67" s="12" t="s">
        <v>50</v>
      </c>
      <c r="G67" s="13" t="s">
        <v>51</v>
      </c>
      <c r="H67" s="10"/>
    </row>
    <row r="68" spans="2:8" ht="36.75" thickTop="1" x14ac:dyDescent="0.25">
      <c r="B68" s="179" t="s">
        <v>52</v>
      </c>
      <c r="C68" s="14" t="s">
        <v>53</v>
      </c>
      <c r="D68" s="15">
        <v>15</v>
      </c>
      <c r="E68" s="16">
        <v>12.605042016806722</v>
      </c>
      <c r="F68" s="16">
        <v>12.605042016806722</v>
      </c>
      <c r="G68" s="17">
        <v>12.605042016806722</v>
      </c>
      <c r="H68" s="10"/>
    </row>
    <row r="69" spans="2:8" ht="24" x14ac:dyDescent="0.25">
      <c r="B69" s="180"/>
      <c r="C69" s="18" t="s">
        <v>54</v>
      </c>
      <c r="D69" s="19">
        <v>36</v>
      </c>
      <c r="E69" s="20">
        <v>30.252100840336134</v>
      </c>
      <c r="F69" s="20">
        <v>30.252100840336134</v>
      </c>
      <c r="G69" s="21">
        <v>42.857142857142854</v>
      </c>
      <c r="H69" s="10"/>
    </row>
    <row r="70" spans="2:8" x14ac:dyDescent="0.25">
      <c r="B70" s="180"/>
      <c r="C70" s="18" t="s">
        <v>55</v>
      </c>
      <c r="D70" s="19">
        <v>52</v>
      </c>
      <c r="E70" s="106">
        <v>43.69747899159664</v>
      </c>
      <c r="F70" s="20">
        <v>43.69747899159664</v>
      </c>
      <c r="G70" s="21">
        <v>86.554621848739501</v>
      </c>
      <c r="H70" s="10"/>
    </row>
    <row r="71" spans="2:8" ht="24" x14ac:dyDescent="0.25">
      <c r="B71" s="180"/>
      <c r="C71" s="18" t="s">
        <v>56</v>
      </c>
      <c r="D71" s="19">
        <v>16</v>
      </c>
      <c r="E71" s="20">
        <v>13.445378151260504</v>
      </c>
      <c r="F71" s="20">
        <v>13.445378151260504</v>
      </c>
      <c r="G71" s="21">
        <v>100</v>
      </c>
      <c r="H71" s="10"/>
    </row>
    <row r="72" spans="2:8" ht="15.75" thickBot="1" x14ac:dyDescent="0.3">
      <c r="B72" s="181"/>
      <c r="C72" s="22" t="s">
        <v>57</v>
      </c>
      <c r="D72" s="23">
        <v>119</v>
      </c>
      <c r="E72" s="24">
        <v>100</v>
      </c>
      <c r="F72" s="24">
        <v>100</v>
      </c>
      <c r="G72" s="25"/>
      <c r="H72" s="10"/>
    </row>
    <row r="73" spans="2:8" ht="15.75" thickTop="1" x14ac:dyDescent="0.25">
      <c r="B73" s="10"/>
      <c r="C73" s="10"/>
      <c r="D73" s="10"/>
      <c r="E73" s="10"/>
      <c r="F73" s="10"/>
      <c r="G73" s="10"/>
      <c r="H73" s="10"/>
    </row>
    <row r="74" spans="2:8" ht="15.75" thickBot="1" x14ac:dyDescent="0.3">
      <c r="B74" s="182" t="s">
        <v>9</v>
      </c>
      <c r="C74" s="182"/>
      <c r="D74" s="182"/>
      <c r="E74" s="182"/>
      <c r="F74" s="182"/>
      <c r="G74" s="182"/>
      <c r="H74" s="10"/>
    </row>
    <row r="75" spans="2:8" ht="26.25" thickTop="1" thickBot="1" x14ac:dyDescent="0.3">
      <c r="B75" s="177" t="s">
        <v>47</v>
      </c>
      <c r="C75" s="178"/>
      <c r="D75" s="11" t="s">
        <v>48</v>
      </c>
      <c r="E75" s="12" t="s">
        <v>49</v>
      </c>
      <c r="F75" s="12" t="s">
        <v>50</v>
      </c>
      <c r="G75" s="13" t="s">
        <v>51</v>
      </c>
      <c r="H75" s="10"/>
    </row>
    <row r="76" spans="2:8" ht="36.75" thickTop="1" x14ac:dyDescent="0.25">
      <c r="B76" s="179" t="s">
        <v>52</v>
      </c>
      <c r="C76" s="14" t="s">
        <v>53</v>
      </c>
      <c r="D76" s="15">
        <v>4</v>
      </c>
      <c r="E76" s="16">
        <v>3.3613445378151261</v>
      </c>
      <c r="F76" s="16">
        <v>3.3613445378151261</v>
      </c>
      <c r="G76" s="17">
        <v>3.3613445378151261</v>
      </c>
      <c r="H76" s="10"/>
    </row>
    <row r="77" spans="2:8" ht="24" x14ac:dyDescent="0.25">
      <c r="B77" s="180"/>
      <c r="C77" s="18" t="s">
        <v>54</v>
      </c>
      <c r="D77" s="19">
        <v>26</v>
      </c>
      <c r="E77" s="20">
        <v>21.84873949579832</v>
      </c>
      <c r="F77" s="20">
        <v>21.84873949579832</v>
      </c>
      <c r="G77" s="21">
        <v>25.210084033613445</v>
      </c>
      <c r="H77" s="10"/>
    </row>
    <row r="78" spans="2:8" x14ac:dyDescent="0.25">
      <c r="B78" s="180"/>
      <c r="C78" s="18" t="s">
        <v>55</v>
      </c>
      <c r="D78" s="19">
        <v>76</v>
      </c>
      <c r="E78" s="107">
        <v>63.865546218487388</v>
      </c>
      <c r="F78" s="20">
        <v>63.865546218487388</v>
      </c>
      <c r="G78" s="21">
        <v>89.075630252100851</v>
      </c>
      <c r="H78" s="10"/>
    </row>
    <row r="79" spans="2:8" ht="24" x14ac:dyDescent="0.25">
      <c r="B79" s="180"/>
      <c r="C79" s="18" t="s">
        <v>56</v>
      </c>
      <c r="D79" s="19">
        <v>13</v>
      </c>
      <c r="E79" s="20">
        <v>10.92436974789916</v>
      </c>
      <c r="F79" s="20">
        <v>10.92436974789916</v>
      </c>
      <c r="G79" s="21">
        <v>100</v>
      </c>
      <c r="H79" s="10"/>
    </row>
    <row r="80" spans="2:8" ht="15.75" thickBot="1" x14ac:dyDescent="0.3">
      <c r="B80" s="181"/>
      <c r="C80" s="22" t="s">
        <v>57</v>
      </c>
      <c r="D80" s="23">
        <v>119</v>
      </c>
      <c r="E80" s="24">
        <v>100</v>
      </c>
      <c r="F80" s="24">
        <v>100</v>
      </c>
      <c r="G80" s="25"/>
      <c r="H80" s="10"/>
    </row>
    <row r="81" spans="2:8" ht="15.75" thickTop="1" x14ac:dyDescent="0.25"/>
    <row r="82" spans="2:8" ht="15.75" thickBot="1" x14ac:dyDescent="0.3">
      <c r="B82" s="182" t="s">
        <v>10</v>
      </c>
      <c r="C82" s="182"/>
      <c r="D82" s="182"/>
      <c r="E82" s="182"/>
      <c r="F82" s="182"/>
      <c r="G82" s="182"/>
      <c r="H82" s="10"/>
    </row>
    <row r="83" spans="2:8" ht="26.25" thickTop="1" thickBot="1" x14ac:dyDescent="0.3">
      <c r="B83" s="177" t="s">
        <v>47</v>
      </c>
      <c r="C83" s="178"/>
      <c r="D83" s="11" t="s">
        <v>48</v>
      </c>
      <c r="E83" s="12" t="s">
        <v>49</v>
      </c>
      <c r="F83" s="12" t="s">
        <v>50</v>
      </c>
      <c r="G83" s="13" t="s">
        <v>51</v>
      </c>
      <c r="H83" s="10"/>
    </row>
    <row r="84" spans="2:8" ht="36.75" thickTop="1" x14ac:dyDescent="0.25">
      <c r="B84" s="179" t="s">
        <v>52</v>
      </c>
      <c r="C84" s="14" t="s">
        <v>53</v>
      </c>
      <c r="D84" s="15">
        <v>2</v>
      </c>
      <c r="E84" s="16">
        <v>1.680672268907563</v>
      </c>
      <c r="F84" s="16">
        <v>1.680672268907563</v>
      </c>
      <c r="G84" s="17">
        <v>1.680672268907563</v>
      </c>
      <c r="H84" s="10"/>
    </row>
    <row r="85" spans="2:8" ht="24" x14ac:dyDescent="0.25">
      <c r="B85" s="180"/>
      <c r="C85" s="18" t="s">
        <v>54</v>
      </c>
      <c r="D85" s="19">
        <v>9</v>
      </c>
      <c r="E85" s="20">
        <v>7.5630252100840334</v>
      </c>
      <c r="F85" s="20">
        <v>7.5630252100840334</v>
      </c>
      <c r="G85" s="21">
        <v>9.2436974789915975</v>
      </c>
      <c r="H85" s="10"/>
    </row>
    <row r="86" spans="2:8" x14ac:dyDescent="0.25">
      <c r="B86" s="180"/>
      <c r="C86" s="18" t="s">
        <v>55</v>
      </c>
      <c r="D86" s="19">
        <v>70</v>
      </c>
      <c r="E86" s="108">
        <v>58.82352941176471</v>
      </c>
      <c r="F86" s="20">
        <v>58.82352941176471</v>
      </c>
      <c r="G86" s="21">
        <v>68.067226890756302</v>
      </c>
      <c r="H86" s="10"/>
    </row>
    <row r="87" spans="2:8" ht="24" x14ac:dyDescent="0.25">
      <c r="B87" s="180"/>
      <c r="C87" s="18" t="s">
        <v>56</v>
      </c>
      <c r="D87" s="19">
        <v>38</v>
      </c>
      <c r="E87" s="20">
        <v>31.932773109243694</v>
      </c>
      <c r="F87" s="20">
        <v>31.932773109243694</v>
      </c>
      <c r="G87" s="21">
        <v>100</v>
      </c>
      <c r="H87" s="10"/>
    </row>
    <row r="88" spans="2:8" ht="15.75" thickBot="1" x14ac:dyDescent="0.3">
      <c r="B88" s="181"/>
      <c r="C88" s="22" t="s">
        <v>57</v>
      </c>
      <c r="D88" s="23">
        <v>119</v>
      </c>
      <c r="E88" s="24">
        <v>100</v>
      </c>
      <c r="F88" s="24">
        <v>100</v>
      </c>
      <c r="G88" s="25"/>
      <c r="H88" s="10"/>
    </row>
    <row r="89" spans="2:8" ht="15.75" thickTop="1" x14ac:dyDescent="0.25">
      <c r="B89" s="10"/>
      <c r="C89" s="10"/>
      <c r="D89" s="10"/>
      <c r="E89" s="10"/>
      <c r="F89" s="10"/>
      <c r="G89" s="10"/>
      <c r="H89" s="10"/>
    </row>
    <row r="90" spans="2:8" ht="15.75" thickBot="1" x14ac:dyDescent="0.3">
      <c r="B90" s="182" t="s">
        <v>11</v>
      </c>
      <c r="C90" s="182"/>
      <c r="D90" s="182"/>
      <c r="E90" s="182"/>
      <c r="F90" s="182"/>
      <c r="G90" s="182"/>
      <c r="H90" s="10"/>
    </row>
    <row r="91" spans="2:8" ht="26.25" thickTop="1" thickBot="1" x14ac:dyDescent="0.3">
      <c r="B91" s="177" t="s">
        <v>47</v>
      </c>
      <c r="C91" s="178"/>
      <c r="D91" s="11" t="s">
        <v>48</v>
      </c>
      <c r="E91" s="12" t="s">
        <v>49</v>
      </c>
      <c r="F91" s="12" t="s">
        <v>50</v>
      </c>
      <c r="G91" s="13" t="s">
        <v>51</v>
      </c>
      <c r="H91" s="10"/>
    </row>
    <row r="92" spans="2:8" ht="36.75" thickTop="1" x14ac:dyDescent="0.25">
      <c r="B92" s="179" t="s">
        <v>52</v>
      </c>
      <c r="C92" s="14" t="s">
        <v>53</v>
      </c>
      <c r="D92" s="15">
        <v>25</v>
      </c>
      <c r="E92" s="16">
        <v>21.008403361344538</v>
      </c>
      <c r="F92" s="16">
        <v>21.008403361344538</v>
      </c>
      <c r="G92" s="17">
        <v>21.008403361344538</v>
      </c>
      <c r="H92" s="10"/>
    </row>
    <row r="93" spans="2:8" ht="24" x14ac:dyDescent="0.25">
      <c r="B93" s="180"/>
      <c r="C93" s="18" t="s">
        <v>54</v>
      </c>
      <c r="D93" s="19">
        <v>44</v>
      </c>
      <c r="E93" s="109">
        <v>36.97478991596639</v>
      </c>
      <c r="F93" s="20">
        <v>36.97478991596639</v>
      </c>
      <c r="G93" s="21">
        <v>57.983193277310932</v>
      </c>
      <c r="H93" s="10"/>
    </row>
    <row r="94" spans="2:8" x14ac:dyDescent="0.25">
      <c r="B94" s="180"/>
      <c r="C94" s="18" t="s">
        <v>55</v>
      </c>
      <c r="D94" s="19">
        <v>38</v>
      </c>
      <c r="E94" s="20">
        <v>31.932773109243694</v>
      </c>
      <c r="F94" s="20">
        <v>31.932773109243694</v>
      </c>
      <c r="G94" s="21">
        <v>89.915966386554629</v>
      </c>
      <c r="H94" s="10"/>
    </row>
    <row r="95" spans="2:8" ht="24" x14ac:dyDescent="0.25">
      <c r="B95" s="180"/>
      <c r="C95" s="18" t="s">
        <v>56</v>
      </c>
      <c r="D95" s="19">
        <v>12</v>
      </c>
      <c r="E95" s="20">
        <v>10.084033613445378</v>
      </c>
      <c r="F95" s="20">
        <v>10.084033613445378</v>
      </c>
      <c r="G95" s="21">
        <v>100</v>
      </c>
      <c r="H95" s="10"/>
    </row>
    <row r="96" spans="2:8" ht="15.75" thickBot="1" x14ac:dyDescent="0.3">
      <c r="B96" s="181"/>
      <c r="C96" s="22" t="s">
        <v>57</v>
      </c>
      <c r="D96" s="23">
        <v>119</v>
      </c>
      <c r="E96" s="24">
        <v>100</v>
      </c>
      <c r="F96" s="24">
        <v>100</v>
      </c>
      <c r="G96" s="25"/>
      <c r="H96" s="10"/>
    </row>
    <row r="97" spans="2:8" ht="15.75" thickTop="1" x14ac:dyDescent="0.25">
      <c r="B97" s="10"/>
      <c r="C97" s="10"/>
      <c r="D97" s="10"/>
      <c r="E97" s="10"/>
      <c r="F97" s="10"/>
      <c r="G97" s="10"/>
      <c r="H97" s="10"/>
    </row>
    <row r="98" spans="2:8" ht="15.75" thickBot="1" x14ac:dyDescent="0.3">
      <c r="B98" s="182" t="s">
        <v>12</v>
      </c>
      <c r="C98" s="182"/>
      <c r="D98" s="182"/>
      <c r="E98" s="182"/>
      <c r="F98" s="182"/>
      <c r="G98" s="182"/>
      <c r="H98" s="10"/>
    </row>
    <row r="99" spans="2:8" ht="26.25" thickTop="1" thickBot="1" x14ac:dyDescent="0.3">
      <c r="B99" s="177" t="s">
        <v>47</v>
      </c>
      <c r="C99" s="178"/>
      <c r="D99" s="11" t="s">
        <v>48</v>
      </c>
      <c r="E99" s="12" t="s">
        <v>49</v>
      </c>
      <c r="F99" s="12" t="s">
        <v>50</v>
      </c>
      <c r="G99" s="13" t="s">
        <v>51</v>
      </c>
      <c r="H99" s="10"/>
    </row>
    <row r="100" spans="2:8" ht="36.75" thickTop="1" x14ac:dyDescent="0.25">
      <c r="B100" s="179" t="s">
        <v>52</v>
      </c>
      <c r="C100" s="14" t="s">
        <v>53</v>
      </c>
      <c r="D100" s="15">
        <v>33</v>
      </c>
      <c r="E100" s="16">
        <v>27.731092436974791</v>
      </c>
      <c r="F100" s="16">
        <v>27.731092436974791</v>
      </c>
      <c r="G100" s="17">
        <v>27.731092436974791</v>
      </c>
      <c r="H100" s="10"/>
    </row>
    <row r="101" spans="2:8" ht="24" x14ac:dyDescent="0.25">
      <c r="B101" s="180"/>
      <c r="C101" s="18" t="s">
        <v>54</v>
      </c>
      <c r="D101" s="19">
        <v>56</v>
      </c>
      <c r="E101" s="106">
        <v>47.058823529411761</v>
      </c>
      <c r="F101" s="20">
        <v>47.058823529411761</v>
      </c>
      <c r="G101" s="21">
        <v>74.789915966386559</v>
      </c>
      <c r="H101" s="10"/>
    </row>
    <row r="102" spans="2:8" x14ac:dyDescent="0.25">
      <c r="B102" s="180"/>
      <c r="C102" s="18" t="s">
        <v>55</v>
      </c>
      <c r="D102" s="19">
        <v>25</v>
      </c>
      <c r="E102" s="20">
        <v>21.008403361344538</v>
      </c>
      <c r="F102" s="20">
        <v>21.008403361344538</v>
      </c>
      <c r="G102" s="21">
        <v>95.798319327731093</v>
      </c>
      <c r="H102" s="10"/>
    </row>
    <row r="103" spans="2:8" ht="24" x14ac:dyDescent="0.25">
      <c r="B103" s="180"/>
      <c r="C103" s="18" t="s">
        <v>56</v>
      </c>
      <c r="D103" s="19">
        <v>5</v>
      </c>
      <c r="E103" s="20">
        <v>4.2016806722689077</v>
      </c>
      <c r="F103" s="20">
        <v>4.2016806722689077</v>
      </c>
      <c r="G103" s="21">
        <v>100</v>
      </c>
      <c r="H103" s="10"/>
    </row>
    <row r="104" spans="2:8" ht="15.75" thickBot="1" x14ac:dyDescent="0.3">
      <c r="B104" s="181"/>
      <c r="C104" s="22" t="s">
        <v>57</v>
      </c>
      <c r="D104" s="23">
        <v>119</v>
      </c>
      <c r="E104" s="24">
        <v>100</v>
      </c>
      <c r="F104" s="24">
        <v>100</v>
      </c>
      <c r="G104" s="25"/>
      <c r="H104" s="10"/>
    </row>
    <row r="105" spans="2:8" ht="15.75" thickTop="1" x14ac:dyDescent="0.25">
      <c r="B105" s="10"/>
      <c r="C105" s="10"/>
      <c r="D105" s="10"/>
      <c r="E105" s="10"/>
      <c r="F105" s="10"/>
      <c r="G105" s="10"/>
      <c r="H105" s="10"/>
    </row>
    <row r="106" spans="2:8" ht="15.75" thickBot="1" x14ac:dyDescent="0.3">
      <c r="B106" s="182" t="s">
        <v>13</v>
      </c>
      <c r="C106" s="182"/>
      <c r="D106" s="182"/>
      <c r="E106" s="182"/>
      <c r="F106" s="182"/>
      <c r="G106" s="182"/>
      <c r="H106" s="10"/>
    </row>
    <row r="107" spans="2:8" ht="26.25" thickTop="1" thickBot="1" x14ac:dyDescent="0.3">
      <c r="B107" s="177" t="s">
        <v>47</v>
      </c>
      <c r="C107" s="178"/>
      <c r="D107" s="11" t="s">
        <v>48</v>
      </c>
      <c r="E107" s="12" t="s">
        <v>49</v>
      </c>
      <c r="F107" s="12" t="s">
        <v>50</v>
      </c>
      <c r="G107" s="13" t="s">
        <v>51</v>
      </c>
      <c r="H107" s="10"/>
    </row>
    <row r="108" spans="2:8" ht="36.75" thickTop="1" x14ac:dyDescent="0.25">
      <c r="B108" s="179" t="s">
        <v>52</v>
      </c>
      <c r="C108" s="14" t="s">
        <v>53</v>
      </c>
      <c r="D108" s="15">
        <v>15</v>
      </c>
      <c r="E108" s="16">
        <v>12.605042016806722</v>
      </c>
      <c r="F108" s="16">
        <v>12.605042016806722</v>
      </c>
      <c r="G108" s="17">
        <v>12.605042016806722</v>
      </c>
      <c r="H108" s="10"/>
    </row>
    <row r="109" spans="2:8" ht="24" x14ac:dyDescent="0.25">
      <c r="B109" s="180"/>
      <c r="C109" s="18" t="s">
        <v>54</v>
      </c>
      <c r="D109" s="19">
        <v>53</v>
      </c>
      <c r="E109" s="107">
        <v>44.537815126050425</v>
      </c>
      <c r="F109" s="20">
        <v>44.537815126050425</v>
      </c>
      <c r="G109" s="21">
        <v>57.142857142857139</v>
      </c>
      <c r="H109" s="10"/>
    </row>
    <row r="110" spans="2:8" x14ac:dyDescent="0.25">
      <c r="B110" s="180"/>
      <c r="C110" s="18" t="s">
        <v>55</v>
      </c>
      <c r="D110" s="19">
        <v>40</v>
      </c>
      <c r="E110" s="20">
        <v>33.613445378151262</v>
      </c>
      <c r="F110" s="20">
        <v>33.613445378151262</v>
      </c>
      <c r="G110" s="21">
        <v>90.756302521008408</v>
      </c>
      <c r="H110" s="10"/>
    </row>
    <row r="111" spans="2:8" ht="24" x14ac:dyDescent="0.25">
      <c r="B111" s="180"/>
      <c r="C111" s="18" t="s">
        <v>56</v>
      </c>
      <c r="D111" s="19">
        <v>11</v>
      </c>
      <c r="E111" s="20">
        <v>9.2436974789915975</v>
      </c>
      <c r="F111" s="20">
        <v>9.2436974789915975</v>
      </c>
      <c r="G111" s="21">
        <v>100</v>
      </c>
      <c r="H111" s="10"/>
    </row>
    <row r="112" spans="2:8" ht="15.75" thickBot="1" x14ac:dyDescent="0.3">
      <c r="B112" s="181"/>
      <c r="C112" s="22" t="s">
        <v>57</v>
      </c>
      <c r="D112" s="23">
        <v>119</v>
      </c>
      <c r="E112" s="24">
        <v>100</v>
      </c>
      <c r="F112" s="24">
        <v>100</v>
      </c>
      <c r="G112" s="25"/>
      <c r="H112" s="10"/>
    </row>
    <row r="113" spans="2:8" ht="15.75" thickTop="1" x14ac:dyDescent="0.25">
      <c r="B113" s="10"/>
      <c r="C113" s="10"/>
      <c r="D113" s="10"/>
      <c r="E113" s="10"/>
      <c r="F113" s="10"/>
      <c r="G113" s="10"/>
      <c r="H113" s="10"/>
    </row>
    <row r="114" spans="2:8" ht="15.75" thickBot="1" x14ac:dyDescent="0.3">
      <c r="B114" s="182" t="s">
        <v>14</v>
      </c>
      <c r="C114" s="182"/>
      <c r="D114" s="182"/>
      <c r="E114" s="182"/>
      <c r="F114" s="182"/>
      <c r="G114" s="182"/>
      <c r="H114" s="10"/>
    </row>
    <row r="115" spans="2:8" ht="26.25" thickTop="1" thickBot="1" x14ac:dyDescent="0.3">
      <c r="B115" s="177" t="s">
        <v>47</v>
      </c>
      <c r="C115" s="178"/>
      <c r="D115" s="11" t="s">
        <v>48</v>
      </c>
      <c r="E115" s="12" t="s">
        <v>49</v>
      </c>
      <c r="F115" s="12" t="s">
        <v>50</v>
      </c>
      <c r="G115" s="13" t="s">
        <v>51</v>
      </c>
      <c r="H115" s="10"/>
    </row>
    <row r="116" spans="2:8" ht="36.75" thickTop="1" x14ac:dyDescent="0.25">
      <c r="B116" s="179" t="s">
        <v>52</v>
      </c>
      <c r="C116" s="14" t="s">
        <v>53</v>
      </c>
      <c r="D116" s="15">
        <v>10</v>
      </c>
      <c r="E116" s="16">
        <v>8.4033613445378155</v>
      </c>
      <c r="F116" s="16">
        <v>8.4033613445378155</v>
      </c>
      <c r="G116" s="17">
        <v>8.4033613445378155</v>
      </c>
      <c r="H116" s="10"/>
    </row>
    <row r="117" spans="2:8" ht="24" x14ac:dyDescent="0.25">
      <c r="B117" s="180"/>
      <c r="C117" s="18" t="s">
        <v>54</v>
      </c>
      <c r="D117" s="19">
        <v>49</v>
      </c>
      <c r="E117" s="108">
        <v>41.17647058823529</v>
      </c>
      <c r="F117" s="20">
        <v>41.17647058823529</v>
      </c>
      <c r="G117" s="21">
        <v>49.579831932773111</v>
      </c>
      <c r="H117" s="10"/>
    </row>
    <row r="118" spans="2:8" x14ac:dyDescent="0.25">
      <c r="B118" s="180"/>
      <c r="C118" s="18" t="s">
        <v>55</v>
      </c>
      <c r="D118" s="19">
        <v>46</v>
      </c>
      <c r="E118" s="20">
        <v>38.655462184873954</v>
      </c>
      <c r="F118" s="20">
        <v>38.655462184873954</v>
      </c>
      <c r="G118" s="21">
        <v>88.235294117647058</v>
      </c>
      <c r="H118" s="10"/>
    </row>
    <row r="119" spans="2:8" ht="24" x14ac:dyDescent="0.25">
      <c r="B119" s="180"/>
      <c r="C119" s="18" t="s">
        <v>56</v>
      </c>
      <c r="D119" s="19">
        <v>14</v>
      </c>
      <c r="E119" s="20">
        <v>11.76470588235294</v>
      </c>
      <c r="F119" s="20">
        <v>11.76470588235294</v>
      </c>
      <c r="G119" s="21">
        <v>100</v>
      </c>
      <c r="H119" s="10"/>
    </row>
    <row r="120" spans="2:8" ht="15.75" thickBot="1" x14ac:dyDescent="0.3">
      <c r="B120" s="181"/>
      <c r="C120" s="22" t="s">
        <v>57</v>
      </c>
      <c r="D120" s="23">
        <v>119</v>
      </c>
      <c r="E120" s="24">
        <v>100</v>
      </c>
      <c r="F120" s="24">
        <v>100</v>
      </c>
      <c r="G120" s="25"/>
      <c r="H120" s="10"/>
    </row>
    <row r="121" spans="2:8" ht="15.75" thickTop="1" x14ac:dyDescent="0.25">
      <c r="B121" s="10"/>
      <c r="C121" s="10"/>
      <c r="D121" s="10"/>
      <c r="E121" s="10"/>
      <c r="F121" s="10"/>
      <c r="G121" s="10"/>
      <c r="H121" s="10"/>
    </row>
    <row r="122" spans="2:8" ht="15.75" thickBot="1" x14ac:dyDescent="0.3">
      <c r="B122" s="182" t="s">
        <v>15</v>
      </c>
      <c r="C122" s="182"/>
      <c r="D122" s="182"/>
      <c r="E122" s="182"/>
      <c r="F122" s="182"/>
      <c r="G122" s="182"/>
      <c r="H122" s="10"/>
    </row>
    <row r="123" spans="2:8" ht="26.25" thickTop="1" thickBot="1" x14ac:dyDescent="0.3">
      <c r="B123" s="177" t="s">
        <v>47</v>
      </c>
      <c r="C123" s="178"/>
      <c r="D123" s="11" t="s">
        <v>48</v>
      </c>
      <c r="E123" s="12" t="s">
        <v>49</v>
      </c>
      <c r="F123" s="12" t="s">
        <v>50</v>
      </c>
      <c r="G123" s="13" t="s">
        <v>51</v>
      </c>
      <c r="H123" s="10"/>
    </row>
    <row r="124" spans="2:8" ht="36.75" thickTop="1" x14ac:dyDescent="0.25">
      <c r="B124" s="179" t="s">
        <v>52</v>
      </c>
      <c r="C124" s="14" t="s">
        <v>53</v>
      </c>
      <c r="D124" s="15">
        <v>8</v>
      </c>
      <c r="E124" s="16">
        <v>6.7226890756302522</v>
      </c>
      <c r="F124" s="16">
        <v>6.7226890756302522</v>
      </c>
      <c r="G124" s="17">
        <v>6.7226890756302522</v>
      </c>
      <c r="H124" s="10"/>
    </row>
    <row r="125" spans="2:8" ht="24" x14ac:dyDescent="0.25">
      <c r="B125" s="180"/>
      <c r="C125" s="18" t="s">
        <v>54</v>
      </c>
      <c r="D125" s="19">
        <v>25</v>
      </c>
      <c r="E125" s="20">
        <v>21.008403361344538</v>
      </c>
      <c r="F125" s="20">
        <v>21.008403361344538</v>
      </c>
      <c r="G125" s="21">
        <v>27.731092436974791</v>
      </c>
      <c r="H125" s="10"/>
    </row>
    <row r="126" spans="2:8" x14ac:dyDescent="0.25">
      <c r="B126" s="180"/>
      <c r="C126" s="18" t="s">
        <v>55</v>
      </c>
      <c r="D126" s="19">
        <v>63</v>
      </c>
      <c r="E126" s="109">
        <v>52.941176470588239</v>
      </c>
      <c r="F126" s="20">
        <v>52.941176470588239</v>
      </c>
      <c r="G126" s="21">
        <v>80.672268907563023</v>
      </c>
      <c r="H126" s="10"/>
    </row>
    <row r="127" spans="2:8" ht="24" x14ac:dyDescent="0.25">
      <c r="B127" s="180"/>
      <c r="C127" s="18" t="s">
        <v>56</v>
      </c>
      <c r="D127" s="19">
        <v>23</v>
      </c>
      <c r="E127" s="20">
        <v>19.327731092436977</v>
      </c>
      <c r="F127" s="20">
        <v>19.327731092436977</v>
      </c>
      <c r="G127" s="21">
        <v>100</v>
      </c>
      <c r="H127" s="10"/>
    </row>
    <row r="128" spans="2:8" ht="15.75" thickBot="1" x14ac:dyDescent="0.3">
      <c r="B128" s="181"/>
      <c r="C128" s="22" t="s">
        <v>57</v>
      </c>
      <c r="D128" s="23">
        <v>119</v>
      </c>
      <c r="E128" s="24">
        <v>100</v>
      </c>
      <c r="F128" s="24">
        <v>100</v>
      </c>
      <c r="G128" s="25"/>
      <c r="H128" s="10"/>
    </row>
    <row r="129" spans="2:8" ht="15.75" thickTop="1" x14ac:dyDescent="0.25">
      <c r="B129" s="10"/>
      <c r="C129" s="10"/>
      <c r="D129" s="10"/>
      <c r="E129" s="10"/>
      <c r="F129" s="10"/>
      <c r="G129" s="10"/>
      <c r="H129" s="10"/>
    </row>
    <row r="130" spans="2:8" ht="15.75" thickBot="1" x14ac:dyDescent="0.3">
      <c r="B130" s="182" t="s">
        <v>16</v>
      </c>
      <c r="C130" s="182"/>
      <c r="D130" s="182"/>
      <c r="E130" s="182"/>
      <c r="F130" s="182"/>
      <c r="G130" s="182"/>
      <c r="H130" s="10"/>
    </row>
    <row r="131" spans="2:8" ht="26.25" thickTop="1" thickBot="1" x14ac:dyDescent="0.3">
      <c r="B131" s="177" t="s">
        <v>47</v>
      </c>
      <c r="C131" s="178"/>
      <c r="D131" s="11" t="s">
        <v>48</v>
      </c>
      <c r="E131" s="12" t="s">
        <v>49</v>
      </c>
      <c r="F131" s="12" t="s">
        <v>50</v>
      </c>
      <c r="G131" s="13" t="s">
        <v>51</v>
      </c>
      <c r="H131" s="10"/>
    </row>
    <row r="132" spans="2:8" ht="36.75" thickTop="1" x14ac:dyDescent="0.25">
      <c r="B132" s="179" t="s">
        <v>52</v>
      </c>
      <c r="C132" s="14" t="s">
        <v>53</v>
      </c>
      <c r="D132" s="15">
        <v>9</v>
      </c>
      <c r="E132" s="16">
        <v>7.5630252100840334</v>
      </c>
      <c r="F132" s="16">
        <v>7.5630252100840334</v>
      </c>
      <c r="G132" s="17">
        <v>7.5630252100840334</v>
      </c>
      <c r="H132" s="10"/>
    </row>
    <row r="133" spans="2:8" ht="24" x14ac:dyDescent="0.25">
      <c r="B133" s="180"/>
      <c r="C133" s="18" t="s">
        <v>54</v>
      </c>
      <c r="D133" s="19">
        <v>38</v>
      </c>
      <c r="E133" s="20">
        <v>31.932773109243694</v>
      </c>
      <c r="F133" s="20">
        <v>31.932773109243694</v>
      </c>
      <c r="G133" s="21">
        <v>39.495798319327733</v>
      </c>
      <c r="H133" s="10"/>
    </row>
    <row r="134" spans="2:8" x14ac:dyDescent="0.25">
      <c r="B134" s="180"/>
      <c r="C134" s="18" t="s">
        <v>55</v>
      </c>
      <c r="D134" s="19">
        <v>58</v>
      </c>
      <c r="E134" s="106">
        <v>48.739495798319325</v>
      </c>
      <c r="F134" s="20">
        <v>48.739495798319325</v>
      </c>
      <c r="G134" s="21">
        <v>88.235294117647058</v>
      </c>
      <c r="H134" s="10"/>
    </row>
    <row r="135" spans="2:8" ht="24" x14ac:dyDescent="0.25">
      <c r="B135" s="180"/>
      <c r="C135" s="18" t="s">
        <v>56</v>
      </c>
      <c r="D135" s="19">
        <v>14</v>
      </c>
      <c r="E135" s="20">
        <v>11.76470588235294</v>
      </c>
      <c r="F135" s="20">
        <v>11.76470588235294</v>
      </c>
      <c r="G135" s="21">
        <v>100</v>
      </c>
      <c r="H135" s="10"/>
    </row>
    <row r="136" spans="2:8" ht="15.75" thickBot="1" x14ac:dyDescent="0.3">
      <c r="B136" s="181"/>
      <c r="C136" s="22" t="s">
        <v>57</v>
      </c>
      <c r="D136" s="23">
        <v>119</v>
      </c>
      <c r="E136" s="24">
        <v>100</v>
      </c>
      <c r="F136" s="24">
        <v>100</v>
      </c>
      <c r="G136" s="25"/>
      <c r="H136" s="10"/>
    </row>
    <row r="137" spans="2:8" ht="15.75" thickTop="1" x14ac:dyDescent="0.25">
      <c r="B137" s="10"/>
      <c r="C137" s="10"/>
      <c r="D137" s="10"/>
      <c r="E137" s="10"/>
      <c r="F137" s="10"/>
      <c r="G137" s="10"/>
      <c r="H137" s="10"/>
    </row>
    <row r="138" spans="2:8" ht="15.75" thickBot="1" x14ac:dyDescent="0.3">
      <c r="B138" s="182" t="s">
        <v>17</v>
      </c>
      <c r="C138" s="182"/>
      <c r="D138" s="182"/>
      <c r="E138" s="182"/>
      <c r="F138" s="182"/>
      <c r="G138" s="182"/>
      <c r="H138" s="10"/>
    </row>
    <row r="139" spans="2:8" ht="26.25" thickTop="1" thickBot="1" x14ac:dyDescent="0.3">
      <c r="B139" s="177" t="s">
        <v>47</v>
      </c>
      <c r="C139" s="178"/>
      <c r="D139" s="11" t="s">
        <v>48</v>
      </c>
      <c r="E139" s="12" t="s">
        <v>49</v>
      </c>
      <c r="F139" s="12" t="s">
        <v>50</v>
      </c>
      <c r="G139" s="13" t="s">
        <v>51</v>
      </c>
      <c r="H139" s="10"/>
    </row>
    <row r="140" spans="2:8" ht="36.75" thickTop="1" x14ac:dyDescent="0.25">
      <c r="B140" s="179" t="s">
        <v>52</v>
      </c>
      <c r="C140" s="14" t="s">
        <v>53</v>
      </c>
      <c r="D140" s="15">
        <v>7</v>
      </c>
      <c r="E140" s="16">
        <v>5.8823529411764701</v>
      </c>
      <c r="F140" s="16">
        <v>5.8823529411764701</v>
      </c>
      <c r="G140" s="17">
        <v>5.8823529411764701</v>
      </c>
      <c r="H140" s="10"/>
    </row>
    <row r="141" spans="2:8" ht="24" x14ac:dyDescent="0.25">
      <c r="B141" s="180"/>
      <c r="C141" s="18" t="s">
        <v>54</v>
      </c>
      <c r="D141" s="19">
        <v>17</v>
      </c>
      <c r="E141" s="20">
        <v>14.285714285714285</v>
      </c>
      <c r="F141" s="20">
        <v>14.285714285714285</v>
      </c>
      <c r="G141" s="21">
        <v>20.168067226890756</v>
      </c>
      <c r="H141" s="10"/>
    </row>
    <row r="142" spans="2:8" x14ac:dyDescent="0.25">
      <c r="B142" s="180"/>
      <c r="C142" s="18" t="s">
        <v>55</v>
      </c>
      <c r="D142" s="19">
        <v>80</v>
      </c>
      <c r="E142" s="107">
        <v>67.226890756302524</v>
      </c>
      <c r="F142" s="20">
        <v>67.226890756302524</v>
      </c>
      <c r="G142" s="21">
        <v>87.394957983193279</v>
      </c>
      <c r="H142" s="10"/>
    </row>
    <row r="143" spans="2:8" ht="24" x14ac:dyDescent="0.25">
      <c r="B143" s="180"/>
      <c r="C143" s="18" t="s">
        <v>56</v>
      </c>
      <c r="D143" s="19">
        <v>15</v>
      </c>
      <c r="E143" s="20">
        <v>12.605042016806722</v>
      </c>
      <c r="F143" s="20">
        <v>12.605042016806722</v>
      </c>
      <c r="G143" s="21">
        <v>100</v>
      </c>
      <c r="H143" s="10"/>
    </row>
    <row r="144" spans="2:8" ht="15.75" thickBot="1" x14ac:dyDescent="0.3">
      <c r="B144" s="181"/>
      <c r="C144" s="22" t="s">
        <v>57</v>
      </c>
      <c r="D144" s="23">
        <v>119</v>
      </c>
      <c r="E144" s="24">
        <v>100</v>
      </c>
      <c r="F144" s="24">
        <v>100</v>
      </c>
      <c r="G144" s="25"/>
      <c r="H144" s="10"/>
    </row>
    <row r="145" spans="2:8" ht="15.75" thickTop="1" x14ac:dyDescent="0.25">
      <c r="B145" s="10"/>
      <c r="C145" s="10"/>
      <c r="D145" s="10"/>
      <c r="E145" s="10"/>
      <c r="F145" s="10"/>
      <c r="G145" s="10"/>
      <c r="H145" s="10"/>
    </row>
    <row r="146" spans="2:8" ht="15.75" thickBot="1" x14ac:dyDescent="0.3">
      <c r="B146" s="182" t="s">
        <v>18</v>
      </c>
      <c r="C146" s="182"/>
      <c r="D146" s="182"/>
      <c r="E146" s="182"/>
      <c r="F146" s="182"/>
      <c r="G146" s="182"/>
      <c r="H146" s="10"/>
    </row>
    <row r="147" spans="2:8" ht="26.25" thickTop="1" thickBot="1" x14ac:dyDescent="0.3">
      <c r="B147" s="177" t="s">
        <v>47</v>
      </c>
      <c r="C147" s="178"/>
      <c r="D147" s="11" t="s">
        <v>48</v>
      </c>
      <c r="E147" s="12" t="s">
        <v>49</v>
      </c>
      <c r="F147" s="12" t="s">
        <v>50</v>
      </c>
      <c r="G147" s="13" t="s">
        <v>51</v>
      </c>
      <c r="H147" s="10"/>
    </row>
    <row r="148" spans="2:8" ht="36.75" thickTop="1" x14ac:dyDescent="0.25">
      <c r="B148" s="179" t="s">
        <v>52</v>
      </c>
      <c r="C148" s="14" t="s">
        <v>53</v>
      </c>
      <c r="D148" s="15">
        <v>4</v>
      </c>
      <c r="E148" s="16">
        <v>3.3613445378151261</v>
      </c>
      <c r="F148" s="16">
        <v>3.3613445378151261</v>
      </c>
      <c r="G148" s="17">
        <v>3.3613445378151261</v>
      </c>
      <c r="H148" s="10"/>
    </row>
    <row r="149" spans="2:8" ht="24" x14ac:dyDescent="0.25">
      <c r="B149" s="180"/>
      <c r="C149" s="18" t="s">
        <v>54</v>
      </c>
      <c r="D149" s="19">
        <v>25</v>
      </c>
      <c r="E149" s="20">
        <v>21.008403361344538</v>
      </c>
      <c r="F149" s="20">
        <v>21.008403361344538</v>
      </c>
      <c r="G149" s="21">
        <v>24.369747899159663</v>
      </c>
      <c r="H149" s="10"/>
    </row>
    <row r="150" spans="2:8" x14ac:dyDescent="0.25">
      <c r="B150" s="180"/>
      <c r="C150" s="18" t="s">
        <v>55</v>
      </c>
      <c r="D150" s="19">
        <v>69</v>
      </c>
      <c r="E150" s="108">
        <v>57.983193277310932</v>
      </c>
      <c r="F150" s="20">
        <v>57.983193277310932</v>
      </c>
      <c r="G150" s="21">
        <v>82.35294117647058</v>
      </c>
      <c r="H150" s="10"/>
    </row>
    <row r="151" spans="2:8" ht="24" x14ac:dyDescent="0.25">
      <c r="B151" s="180"/>
      <c r="C151" s="18" t="s">
        <v>56</v>
      </c>
      <c r="D151" s="19">
        <v>21</v>
      </c>
      <c r="E151" s="20">
        <v>17.647058823529413</v>
      </c>
      <c r="F151" s="20">
        <v>17.647058823529413</v>
      </c>
      <c r="G151" s="21">
        <v>100</v>
      </c>
      <c r="H151" s="10"/>
    </row>
    <row r="152" spans="2:8" ht="15.75" thickBot="1" x14ac:dyDescent="0.3">
      <c r="B152" s="181"/>
      <c r="C152" s="22" t="s">
        <v>57</v>
      </c>
      <c r="D152" s="23">
        <v>119</v>
      </c>
      <c r="E152" s="24">
        <v>100</v>
      </c>
      <c r="F152" s="24">
        <v>100</v>
      </c>
      <c r="G152" s="25"/>
      <c r="H152" s="10"/>
    </row>
    <row r="153" spans="2:8" ht="15.75" thickTop="1" x14ac:dyDescent="0.25">
      <c r="B153" s="10"/>
      <c r="C153" s="10"/>
      <c r="D153" s="10"/>
      <c r="E153" s="10"/>
      <c r="F153" s="10"/>
      <c r="G153" s="10"/>
      <c r="H153" s="10"/>
    </row>
    <row r="154" spans="2:8" ht="15.75" thickBot="1" x14ac:dyDescent="0.3">
      <c r="B154" s="182" t="s">
        <v>19</v>
      </c>
      <c r="C154" s="182"/>
      <c r="D154" s="182"/>
      <c r="E154" s="182"/>
      <c r="F154" s="182"/>
      <c r="G154" s="182"/>
      <c r="H154" s="10"/>
    </row>
    <row r="155" spans="2:8" ht="26.25" thickTop="1" thickBot="1" x14ac:dyDescent="0.3">
      <c r="B155" s="177" t="s">
        <v>47</v>
      </c>
      <c r="C155" s="178"/>
      <c r="D155" s="11" t="s">
        <v>48</v>
      </c>
      <c r="E155" s="12" t="s">
        <v>49</v>
      </c>
      <c r="F155" s="12" t="s">
        <v>50</v>
      </c>
      <c r="G155" s="13" t="s">
        <v>51</v>
      </c>
      <c r="H155" s="10"/>
    </row>
    <row r="156" spans="2:8" ht="36.75" thickTop="1" x14ac:dyDescent="0.25">
      <c r="B156" s="179" t="s">
        <v>52</v>
      </c>
      <c r="C156" s="14" t="s">
        <v>53</v>
      </c>
      <c r="D156" s="15">
        <v>13</v>
      </c>
      <c r="E156" s="16">
        <v>10.92436974789916</v>
      </c>
      <c r="F156" s="16">
        <v>10.92436974789916</v>
      </c>
      <c r="G156" s="17">
        <v>10.92436974789916</v>
      </c>
      <c r="H156" s="10"/>
    </row>
    <row r="157" spans="2:8" ht="24" x14ac:dyDescent="0.25">
      <c r="B157" s="180"/>
      <c r="C157" s="18" t="s">
        <v>54</v>
      </c>
      <c r="D157" s="19">
        <v>26</v>
      </c>
      <c r="E157" s="20">
        <v>21.84873949579832</v>
      </c>
      <c r="F157" s="20">
        <v>21.84873949579832</v>
      </c>
      <c r="G157" s="21">
        <v>32.773109243697476</v>
      </c>
      <c r="H157" s="10"/>
    </row>
    <row r="158" spans="2:8" x14ac:dyDescent="0.25">
      <c r="B158" s="180"/>
      <c r="C158" s="18" t="s">
        <v>55</v>
      </c>
      <c r="D158" s="19">
        <v>67</v>
      </c>
      <c r="E158" s="109">
        <v>56.30252100840336</v>
      </c>
      <c r="F158" s="20">
        <v>56.30252100840336</v>
      </c>
      <c r="G158" s="21">
        <v>89.075630252100851</v>
      </c>
      <c r="H158" s="10"/>
    </row>
    <row r="159" spans="2:8" ht="24" x14ac:dyDescent="0.25">
      <c r="B159" s="180"/>
      <c r="C159" s="18" t="s">
        <v>56</v>
      </c>
      <c r="D159" s="19">
        <v>13</v>
      </c>
      <c r="E159" s="20">
        <v>10.92436974789916</v>
      </c>
      <c r="F159" s="20">
        <v>10.92436974789916</v>
      </c>
      <c r="G159" s="21">
        <v>100</v>
      </c>
      <c r="H159" s="10"/>
    </row>
    <row r="160" spans="2:8" ht="15.75" thickBot="1" x14ac:dyDescent="0.3">
      <c r="B160" s="181"/>
      <c r="C160" s="22" t="s">
        <v>57</v>
      </c>
      <c r="D160" s="23">
        <v>119</v>
      </c>
      <c r="E160" s="24">
        <v>100</v>
      </c>
      <c r="F160" s="24">
        <v>100</v>
      </c>
      <c r="G160" s="25"/>
      <c r="H160" s="10"/>
    </row>
  </sheetData>
  <mergeCells count="60">
    <mergeCell ref="B12:B16"/>
    <mergeCell ref="B66:G66"/>
    <mergeCell ref="B67:C67"/>
    <mergeCell ref="B68:B72"/>
    <mergeCell ref="B74:G74"/>
    <mergeCell ref="B36:B40"/>
    <mergeCell ref="B42:G42"/>
    <mergeCell ref="B43:C43"/>
    <mergeCell ref="B44:B48"/>
    <mergeCell ref="B18:G18"/>
    <mergeCell ref="B19:C19"/>
    <mergeCell ref="B60:B64"/>
    <mergeCell ref="B20:B24"/>
    <mergeCell ref="B26:G26"/>
    <mergeCell ref="B27:C27"/>
    <mergeCell ref="B28:B32"/>
    <mergeCell ref="B2:G2"/>
    <mergeCell ref="B3:C3"/>
    <mergeCell ref="B4:B8"/>
    <mergeCell ref="B10:G10"/>
    <mergeCell ref="B11:C11"/>
    <mergeCell ref="B34:G34"/>
    <mergeCell ref="B35:C35"/>
    <mergeCell ref="B50:G50"/>
    <mergeCell ref="B51:C51"/>
    <mergeCell ref="B52:B56"/>
    <mergeCell ref="B58:G58"/>
    <mergeCell ref="B59:C59"/>
    <mergeCell ref="B106:G106"/>
    <mergeCell ref="B75:C75"/>
    <mergeCell ref="B76:B80"/>
    <mergeCell ref="B82:G82"/>
    <mergeCell ref="B83:C83"/>
    <mergeCell ref="B84:B88"/>
    <mergeCell ref="B90:G90"/>
    <mergeCell ref="B91:C91"/>
    <mergeCell ref="B92:B96"/>
    <mergeCell ref="B98:G98"/>
    <mergeCell ref="B99:C99"/>
    <mergeCell ref="B100:B104"/>
    <mergeCell ref="B138:G138"/>
    <mergeCell ref="B107:C107"/>
    <mergeCell ref="B108:B112"/>
    <mergeCell ref="B114:G114"/>
    <mergeCell ref="B115:C115"/>
    <mergeCell ref="B116:B120"/>
    <mergeCell ref="B122:G122"/>
    <mergeCell ref="B123:C123"/>
    <mergeCell ref="B124:B128"/>
    <mergeCell ref="B130:G130"/>
    <mergeCell ref="B131:C131"/>
    <mergeCell ref="B132:B136"/>
    <mergeCell ref="B155:C155"/>
    <mergeCell ref="B156:B160"/>
    <mergeCell ref="B139:C139"/>
    <mergeCell ref="B140:B144"/>
    <mergeCell ref="B146:G146"/>
    <mergeCell ref="B147:C147"/>
    <mergeCell ref="B148:B152"/>
    <mergeCell ref="B154:G1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selection activeCell="L4" sqref="L4"/>
    </sheetView>
  </sheetViews>
  <sheetFormatPr defaultRowHeight="15" x14ac:dyDescent="0.25"/>
  <cols>
    <col min="1" max="1" width="6" customWidth="1"/>
    <col min="2" max="2" width="46.140625" customWidth="1"/>
    <col min="3" max="9" width="7.7109375" customWidth="1"/>
    <col min="10" max="10" width="12.85546875" customWidth="1"/>
    <col min="11" max="11" width="14.28515625" customWidth="1"/>
    <col min="12" max="12" width="13.7109375" style="117" customWidth="1"/>
    <col min="13" max="13" width="21" customWidth="1"/>
    <col min="14" max="14" width="14.5703125" customWidth="1"/>
    <col min="19" max="19" width="9.140625" customWidth="1"/>
    <col min="21" max="21" width="4.42578125" customWidth="1"/>
    <col min="22" max="22" width="20" customWidth="1"/>
    <col min="23" max="23" width="4.85546875" customWidth="1"/>
    <col min="24" max="24" width="6" customWidth="1"/>
    <col min="25" max="25" width="5.28515625" customWidth="1"/>
    <col min="26" max="26" width="5.7109375" customWidth="1"/>
  </cols>
  <sheetData>
    <row r="1" spans="1:40" x14ac:dyDescent="0.25">
      <c r="A1" s="183" t="s">
        <v>300</v>
      </c>
      <c r="B1" s="183"/>
      <c r="C1" s="9"/>
      <c r="D1" s="9"/>
      <c r="E1" s="9"/>
      <c r="F1" s="9"/>
      <c r="G1" s="9"/>
      <c r="H1" s="9"/>
      <c r="I1" s="9"/>
      <c r="J1" s="9"/>
      <c r="K1" s="9"/>
      <c r="L1" s="11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 x14ac:dyDescent="0.25">
      <c r="H2" s="9"/>
    </row>
    <row r="3" spans="1:40" ht="15.75" x14ac:dyDescent="0.25">
      <c r="A3" s="26" t="s">
        <v>23</v>
      </c>
      <c r="B3" s="26" t="s">
        <v>24</v>
      </c>
      <c r="C3" s="26" t="s">
        <v>25</v>
      </c>
      <c r="D3" s="26" t="s">
        <v>26</v>
      </c>
      <c r="E3" s="26" t="s">
        <v>27</v>
      </c>
      <c r="F3" s="26" t="s">
        <v>28</v>
      </c>
      <c r="G3" s="28" t="s">
        <v>61</v>
      </c>
      <c r="H3" s="28" t="s">
        <v>62</v>
      </c>
      <c r="I3" s="28" t="s">
        <v>63</v>
      </c>
      <c r="J3" s="28" t="s">
        <v>46</v>
      </c>
      <c r="K3" s="28" t="s">
        <v>64</v>
      </c>
      <c r="L3" s="115"/>
    </row>
    <row r="4" spans="1:40" ht="63" x14ac:dyDescent="0.25">
      <c r="A4" s="26">
        <v>1</v>
      </c>
      <c r="B4" s="27" t="s">
        <v>58</v>
      </c>
      <c r="C4" s="97">
        <v>20</v>
      </c>
      <c r="D4" s="97">
        <v>43</v>
      </c>
      <c r="E4" s="97">
        <v>50</v>
      </c>
      <c r="F4" s="97">
        <v>6</v>
      </c>
      <c r="G4" s="98">
        <f>SUM(C4:F4)</f>
        <v>119</v>
      </c>
      <c r="H4" s="99">
        <f>SUM((1*C4)+(2*D4)+(3*E4)+(4*F4))</f>
        <v>280</v>
      </c>
      <c r="I4" s="99">
        <f>SUM(4*G4)</f>
        <v>476</v>
      </c>
      <c r="J4" s="96">
        <f>SUM(H4/I4)*100</f>
        <v>58.82352941176471</v>
      </c>
      <c r="K4" s="121" t="s">
        <v>76</v>
      </c>
      <c r="L4" s="118"/>
      <c r="M4" s="120" t="s">
        <v>64</v>
      </c>
      <c r="N4" s="120" t="s">
        <v>299</v>
      </c>
    </row>
    <row r="5" spans="1:40" ht="31.5" x14ac:dyDescent="0.25">
      <c r="A5" s="26">
        <v>2</v>
      </c>
      <c r="B5" s="27" t="s">
        <v>33</v>
      </c>
      <c r="C5" s="97">
        <v>34</v>
      </c>
      <c r="D5" s="97">
        <v>59</v>
      </c>
      <c r="E5" s="97">
        <v>22</v>
      </c>
      <c r="F5" s="97">
        <v>4</v>
      </c>
      <c r="G5" s="98">
        <f t="shared" ref="G5:G23" si="0">SUM(C5:F5)</f>
        <v>119</v>
      </c>
      <c r="H5" s="99">
        <f t="shared" ref="H5:H23" si="1">SUM((1*C5)+(2*D5)+(3*E5)+(4*F5))</f>
        <v>234</v>
      </c>
      <c r="I5" s="99">
        <f t="shared" ref="I5:I23" si="2">SUM(4*G5)</f>
        <v>476</v>
      </c>
      <c r="J5" s="96">
        <f t="shared" ref="J5:J23" si="3">SUM(H5/I5)*100</f>
        <v>49.159663865546214</v>
      </c>
      <c r="K5" s="122" t="s">
        <v>75</v>
      </c>
      <c r="L5" s="118"/>
      <c r="M5" s="4" t="s">
        <v>65</v>
      </c>
      <c r="N5" s="4" t="s">
        <v>66</v>
      </c>
    </row>
    <row r="6" spans="1:40" ht="47.25" x14ac:dyDescent="0.25">
      <c r="A6" s="26">
        <v>3</v>
      </c>
      <c r="B6" s="27" t="s">
        <v>36</v>
      </c>
      <c r="C6" s="97">
        <v>4</v>
      </c>
      <c r="D6" s="97">
        <v>22</v>
      </c>
      <c r="E6" s="97">
        <v>70</v>
      </c>
      <c r="F6" s="97">
        <v>23</v>
      </c>
      <c r="G6" s="98">
        <f t="shared" si="0"/>
        <v>119</v>
      </c>
      <c r="H6" s="99">
        <f t="shared" si="1"/>
        <v>350</v>
      </c>
      <c r="I6" s="99">
        <f t="shared" si="2"/>
        <v>476</v>
      </c>
      <c r="J6" s="96">
        <f t="shared" si="3"/>
        <v>73.529411764705884</v>
      </c>
      <c r="K6" s="123" t="s">
        <v>71</v>
      </c>
      <c r="L6" s="118"/>
      <c r="M6" s="4" t="s">
        <v>67</v>
      </c>
      <c r="N6" s="4" t="s">
        <v>68</v>
      </c>
    </row>
    <row r="7" spans="1:40" ht="31.5" x14ac:dyDescent="0.25">
      <c r="A7" s="26">
        <v>4</v>
      </c>
      <c r="B7" s="27" t="s">
        <v>77</v>
      </c>
      <c r="C7" s="97">
        <v>6</v>
      </c>
      <c r="D7" s="97">
        <v>6</v>
      </c>
      <c r="E7" s="97">
        <v>65</v>
      </c>
      <c r="F7" s="97">
        <v>42</v>
      </c>
      <c r="G7" s="98">
        <f t="shared" si="0"/>
        <v>119</v>
      </c>
      <c r="H7" s="99">
        <f t="shared" si="1"/>
        <v>381</v>
      </c>
      <c r="I7" s="99">
        <f t="shared" si="2"/>
        <v>476</v>
      </c>
      <c r="J7" s="96">
        <f t="shared" si="3"/>
        <v>80.0420168067227</v>
      </c>
      <c r="K7" s="124" t="s">
        <v>67</v>
      </c>
      <c r="L7" s="118"/>
      <c r="M7" s="4" t="s">
        <v>71</v>
      </c>
      <c r="N7" s="4" t="s">
        <v>69</v>
      </c>
    </row>
    <row r="8" spans="1:40" ht="63" x14ac:dyDescent="0.25">
      <c r="A8" s="26">
        <v>5</v>
      </c>
      <c r="B8" s="27" t="s">
        <v>29</v>
      </c>
      <c r="C8" s="97">
        <v>19</v>
      </c>
      <c r="D8" s="97">
        <v>43</v>
      </c>
      <c r="E8" s="97">
        <v>42</v>
      </c>
      <c r="F8" s="97">
        <v>15</v>
      </c>
      <c r="G8" s="98">
        <f t="shared" si="0"/>
        <v>119</v>
      </c>
      <c r="H8" s="99">
        <f t="shared" si="1"/>
        <v>291</v>
      </c>
      <c r="I8" s="99">
        <f t="shared" si="2"/>
        <v>476</v>
      </c>
      <c r="J8" s="96">
        <f t="shared" si="3"/>
        <v>61.134453781512612</v>
      </c>
      <c r="K8" s="121" t="s">
        <v>76</v>
      </c>
      <c r="L8" s="118"/>
      <c r="M8" s="4" t="s">
        <v>72</v>
      </c>
      <c r="N8" s="4" t="s">
        <v>70</v>
      </c>
    </row>
    <row r="9" spans="1:40" ht="31.5" x14ac:dyDescent="0.25">
      <c r="A9" s="26">
        <v>6</v>
      </c>
      <c r="B9" s="27" t="s">
        <v>59</v>
      </c>
      <c r="C9" s="97">
        <v>6</v>
      </c>
      <c r="D9" s="97">
        <v>15</v>
      </c>
      <c r="E9" s="97">
        <v>79</v>
      </c>
      <c r="F9" s="97">
        <v>19</v>
      </c>
      <c r="G9" s="98">
        <f t="shared" si="0"/>
        <v>119</v>
      </c>
      <c r="H9" s="99">
        <f t="shared" si="1"/>
        <v>349</v>
      </c>
      <c r="I9" s="99">
        <f t="shared" si="2"/>
        <v>476</v>
      </c>
      <c r="J9" s="96">
        <f t="shared" si="3"/>
        <v>73.319327731092429</v>
      </c>
      <c r="K9" s="122" t="s">
        <v>71</v>
      </c>
      <c r="L9" s="118"/>
      <c r="M9" s="4" t="s">
        <v>73</v>
      </c>
      <c r="N9" s="119">
        <v>44200</v>
      </c>
    </row>
    <row r="10" spans="1:40" ht="31.5" x14ac:dyDescent="0.25">
      <c r="A10" s="26">
        <v>7</v>
      </c>
      <c r="B10" s="27" t="s">
        <v>37</v>
      </c>
      <c r="C10" s="97">
        <v>13</v>
      </c>
      <c r="D10" s="97">
        <v>33</v>
      </c>
      <c r="E10" s="97">
        <v>59</v>
      </c>
      <c r="F10" s="97">
        <v>14</v>
      </c>
      <c r="G10" s="98">
        <f t="shared" si="0"/>
        <v>119</v>
      </c>
      <c r="H10" s="99">
        <f t="shared" si="1"/>
        <v>312</v>
      </c>
      <c r="I10" s="99">
        <f t="shared" si="2"/>
        <v>476</v>
      </c>
      <c r="J10" s="96">
        <f t="shared" si="3"/>
        <v>65.546218487394952</v>
      </c>
      <c r="K10" s="123" t="s">
        <v>76</v>
      </c>
      <c r="L10" s="118"/>
    </row>
    <row r="11" spans="1:40" ht="31.5" x14ac:dyDescent="0.25">
      <c r="A11" s="26">
        <v>8</v>
      </c>
      <c r="B11" s="27" t="s">
        <v>41</v>
      </c>
      <c r="C11" s="97">
        <v>10</v>
      </c>
      <c r="D11" s="97">
        <v>30</v>
      </c>
      <c r="E11" s="97">
        <v>53</v>
      </c>
      <c r="F11" s="97">
        <v>26</v>
      </c>
      <c r="G11" s="98">
        <f t="shared" si="0"/>
        <v>119</v>
      </c>
      <c r="H11" s="99">
        <f t="shared" si="1"/>
        <v>333</v>
      </c>
      <c r="I11" s="99">
        <f t="shared" si="2"/>
        <v>476</v>
      </c>
      <c r="J11" s="96">
        <f t="shared" si="3"/>
        <v>69.9579831932773</v>
      </c>
      <c r="K11" s="124" t="s">
        <v>71</v>
      </c>
      <c r="L11" s="118"/>
    </row>
    <row r="12" spans="1:40" ht="62.25" customHeight="1" x14ac:dyDescent="0.25">
      <c r="A12" s="26">
        <v>9</v>
      </c>
      <c r="B12" s="27" t="s">
        <v>30</v>
      </c>
      <c r="C12" s="97">
        <v>15</v>
      </c>
      <c r="D12" s="97">
        <v>36</v>
      </c>
      <c r="E12" s="97">
        <v>52</v>
      </c>
      <c r="F12" s="97">
        <v>16</v>
      </c>
      <c r="G12" s="98">
        <f t="shared" si="0"/>
        <v>119</v>
      </c>
      <c r="H12" s="99">
        <f t="shared" si="1"/>
        <v>307</v>
      </c>
      <c r="I12" s="99">
        <f t="shared" si="2"/>
        <v>476</v>
      </c>
      <c r="J12" s="96">
        <f t="shared" si="3"/>
        <v>64.495798319327733</v>
      </c>
      <c r="K12" s="121" t="s">
        <v>76</v>
      </c>
      <c r="L12" s="118"/>
    </row>
    <row r="13" spans="1:40" ht="47.25" x14ac:dyDescent="0.25">
      <c r="A13" s="26">
        <v>10</v>
      </c>
      <c r="B13" s="27" t="s">
        <v>34</v>
      </c>
      <c r="C13" s="97">
        <v>4</v>
      </c>
      <c r="D13" s="97">
        <v>26</v>
      </c>
      <c r="E13" s="97">
        <v>76</v>
      </c>
      <c r="F13" s="97">
        <v>13</v>
      </c>
      <c r="G13" s="98">
        <f t="shared" si="0"/>
        <v>119</v>
      </c>
      <c r="H13" s="99">
        <f t="shared" si="1"/>
        <v>336</v>
      </c>
      <c r="I13" s="99">
        <f t="shared" si="2"/>
        <v>476</v>
      </c>
      <c r="J13" s="96">
        <f t="shared" si="3"/>
        <v>70.588235294117652</v>
      </c>
      <c r="K13" s="122" t="s">
        <v>71</v>
      </c>
      <c r="L13" s="118"/>
    </row>
    <row r="14" spans="1:40" ht="69.75" customHeight="1" x14ac:dyDescent="0.25">
      <c r="A14" s="26">
        <v>11</v>
      </c>
      <c r="B14" s="27" t="s">
        <v>38</v>
      </c>
      <c r="C14" s="97">
        <v>2</v>
      </c>
      <c r="D14" s="97">
        <v>9</v>
      </c>
      <c r="E14" s="97">
        <v>70</v>
      </c>
      <c r="F14" s="97">
        <v>38</v>
      </c>
      <c r="G14" s="98">
        <f t="shared" si="0"/>
        <v>119</v>
      </c>
      <c r="H14" s="99">
        <f t="shared" si="1"/>
        <v>382</v>
      </c>
      <c r="I14" s="99">
        <f t="shared" si="2"/>
        <v>476</v>
      </c>
      <c r="J14" s="96">
        <f t="shared" si="3"/>
        <v>80.252100840336141</v>
      </c>
      <c r="K14" s="125" t="s">
        <v>67</v>
      </c>
      <c r="L14" s="118"/>
    </row>
    <row r="15" spans="1:40" ht="31.5" x14ac:dyDescent="0.25">
      <c r="A15" s="26">
        <v>12</v>
      </c>
      <c r="B15" s="27" t="s">
        <v>42</v>
      </c>
      <c r="C15" s="97">
        <v>25</v>
      </c>
      <c r="D15" s="97">
        <v>44</v>
      </c>
      <c r="E15" s="97">
        <v>38</v>
      </c>
      <c r="F15" s="97">
        <v>12</v>
      </c>
      <c r="G15" s="98">
        <f t="shared" si="0"/>
        <v>119</v>
      </c>
      <c r="H15" s="99">
        <f t="shared" si="1"/>
        <v>275</v>
      </c>
      <c r="I15" s="99">
        <f t="shared" si="2"/>
        <v>476</v>
      </c>
      <c r="J15" s="96">
        <f t="shared" si="3"/>
        <v>57.773109243697476</v>
      </c>
      <c r="K15" s="124" t="s">
        <v>76</v>
      </c>
      <c r="L15" s="118"/>
    </row>
    <row r="16" spans="1:40" ht="31.5" x14ac:dyDescent="0.25">
      <c r="A16" s="26">
        <v>13</v>
      </c>
      <c r="B16" s="27" t="s">
        <v>31</v>
      </c>
      <c r="C16" s="97">
        <v>33</v>
      </c>
      <c r="D16" s="97">
        <v>56</v>
      </c>
      <c r="E16" s="97">
        <v>25</v>
      </c>
      <c r="F16" s="97">
        <v>5</v>
      </c>
      <c r="G16" s="98">
        <f t="shared" si="0"/>
        <v>119</v>
      </c>
      <c r="H16" s="99">
        <f t="shared" si="1"/>
        <v>240</v>
      </c>
      <c r="I16" s="99">
        <f t="shared" si="2"/>
        <v>476</v>
      </c>
      <c r="J16" s="96">
        <f t="shared" si="3"/>
        <v>50.420168067226889</v>
      </c>
      <c r="K16" s="121" t="s">
        <v>74</v>
      </c>
      <c r="L16" s="118"/>
    </row>
    <row r="17" spans="1:12" ht="31.5" x14ac:dyDescent="0.25">
      <c r="A17" s="26">
        <v>14</v>
      </c>
      <c r="B17" s="27" t="s">
        <v>60</v>
      </c>
      <c r="C17" s="97">
        <v>15</v>
      </c>
      <c r="D17" s="97">
        <v>53</v>
      </c>
      <c r="E17" s="97">
        <v>40</v>
      </c>
      <c r="F17" s="97">
        <v>11</v>
      </c>
      <c r="G17" s="98">
        <f t="shared" si="0"/>
        <v>119</v>
      </c>
      <c r="H17" s="99">
        <f t="shared" si="1"/>
        <v>285</v>
      </c>
      <c r="I17" s="99">
        <f>SUM(4*G17)</f>
        <v>476</v>
      </c>
      <c r="J17" s="96">
        <f t="shared" si="3"/>
        <v>59.87394957983193</v>
      </c>
      <c r="K17" s="122" t="s">
        <v>76</v>
      </c>
      <c r="L17" s="118"/>
    </row>
    <row r="18" spans="1:12" ht="47.25" x14ac:dyDescent="0.25">
      <c r="A18" s="26">
        <v>15</v>
      </c>
      <c r="B18" s="27" t="s">
        <v>39</v>
      </c>
      <c r="C18" s="97">
        <v>10</v>
      </c>
      <c r="D18" s="97">
        <v>49</v>
      </c>
      <c r="E18" s="97">
        <v>46</v>
      </c>
      <c r="F18" s="97">
        <v>14</v>
      </c>
      <c r="G18" s="98">
        <f t="shared" si="0"/>
        <v>119</v>
      </c>
      <c r="H18" s="99">
        <f t="shared" si="1"/>
        <v>302</v>
      </c>
      <c r="I18" s="99">
        <f t="shared" si="2"/>
        <v>476</v>
      </c>
      <c r="J18" s="96">
        <f t="shared" si="3"/>
        <v>63.445378151260499</v>
      </c>
      <c r="K18" s="125" t="s">
        <v>76</v>
      </c>
      <c r="L18" s="118"/>
    </row>
    <row r="19" spans="1:12" ht="31.5" x14ac:dyDescent="0.25">
      <c r="A19" s="26">
        <v>16</v>
      </c>
      <c r="B19" s="27" t="s">
        <v>43</v>
      </c>
      <c r="C19" s="97">
        <v>8</v>
      </c>
      <c r="D19" s="97">
        <v>25</v>
      </c>
      <c r="E19" s="97">
        <v>63</v>
      </c>
      <c r="F19" s="97">
        <v>23</v>
      </c>
      <c r="G19" s="98">
        <f t="shared" si="0"/>
        <v>119</v>
      </c>
      <c r="H19" s="99">
        <f t="shared" si="1"/>
        <v>339</v>
      </c>
      <c r="I19" s="99">
        <f t="shared" si="2"/>
        <v>476</v>
      </c>
      <c r="J19" s="96">
        <f t="shared" si="3"/>
        <v>71.21848739495799</v>
      </c>
      <c r="K19" s="124" t="s">
        <v>71</v>
      </c>
      <c r="L19" s="118"/>
    </row>
    <row r="20" spans="1:12" ht="47.25" x14ac:dyDescent="0.25">
      <c r="A20" s="26">
        <v>17</v>
      </c>
      <c r="B20" s="27" t="s">
        <v>32</v>
      </c>
      <c r="C20" s="97">
        <v>9</v>
      </c>
      <c r="D20" s="97">
        <v>38</v>
      </c>
      <c r="E20" s="97">
        <v>58</v>
      </c>
      <c r="F20" s="97">
        <v>14</v>
      </c>
      <c r="G20" s="98">
        <f t="shared" si="0"/>
        <v>119</v>
      </c>
      <c r="H20" s="99">
        <f t="shared" si="1"/>
        <v>315</v>
      </c>
      <c r="I20" s="99">
        <f t="shared" si="2"/>
        <v>476</v>
      </c>
      <c r="J20" s="96">
        <f t="shared" si="3"/>
        <v>66.17647058823529</v>
      </c>
      <c r="K20" s="121" t="s">
        <v>76</v>
      </c>
      <c r="L20" s="118"/>
    </row>
    <row r="21" spans="1:12" ht="31.5" x14ac:dyDescent="0.25">
      <c r="A21" s="26">
        <v>18</v>
      </c>
      <c r="B21" s="27" t="s">
        <v>35</v>
      </c>
      <c r="C21" s="97">
        <v>7</v>
      </c>
      <c r="D21" s="97">
        <v>17</v>
      </c>
      <c r="E21" s="97">
        <v>80</v>
      </c>
      <c r="F21" s="97">
        <v>15</v>
      </c>
      <c r="G21" s="98">
        <f t="shared" si="0"/>
        <v>119</v>
      </c>
      <c r="H21" s="99">
        <f t="shared" si="1"/>
        <v>341</v>
      </c>
      <c r="I21" s="99">
        <f t="shared" si="2"/>
        <v>476</v>
      </c>
      <c r="J21" s="96">
        <f t="shared" si="3"/>
        <v>71.638655462184872</v>
      </c>
      <c r="K21" s="122" t="s">
        <v>71</v>
      </c>
      <c r="L21" s="118"/>
    </row>
    <row r="22" spans="1:12" ht="47.25" x14ac:dyDescent="0.25">
      <c r="A22" s="26">
        <v>19</v>
      </c>
      <c r="B22" s="27" t="s">
        <v>40</v>
      </c>
      <c r="C22" s="97">
        <v>4</v>
      </c>
      <c r="D22" s="97">
        <v>25</v>
      </c>
      <c r="E22" s="97">
        <v>69</v>
      </c>
      <c r="F22" s="97">
        <v>21</v>
      </c>
      <c r="G22" s="98">
        <f t="shared" si="0"/>
        <v>119</v>
      </c>
      <c r="H22" s="99">
        <f t="shared" si="1"/>
        <v>345</v>
      </c>
      <c r="I22" s="99">
        <f t="shared" si="2"/>
        <v>476</v>
      </c>
      <c r="J22" s="96">
        <f t="shared" si="3"/>
        <v>72.47899159663865</v>
      </c>
      <c r="K22" s="125" t="s">
        <v>71</v>
      </c>
      <c r="L22" s="118"/>
    </row>
    <row r="23" spans="1:12" ht="31.5" x14ac:dyDescent="0.25">
      <c r="A23" s="26">
        <v>20</v>
      </c>
      <c r="B23" s="27" t="s">
        <v>44</v>
      </c>
      <c r="C23" s="97">
        <v>13</v>
      </c>
      <c r="D23" s="97">
        <v>26</v>
      </c>
      <c r="E23" s="97">
        <v>67</v>
      </c>
      <c r="F23" s="97">
        <v>13</v>
      </c>
      <c r="G23" s="98">
        <f t="shared" si="0"/>
        <v>119</v>
      </c>
      <c r="H23" s="99">
        <f t="shared" si="1"/>
        <v>318</v>
      </c>
      <c r="I23" s="99">
        <f t="shared" si="2"/>
        <v>476</v>
      </c>
      <c r="J23" s="96">
        <f t="shared" si="3"/>
        <v>66.806722689075627</v>
      </c>
      <c r="K23" s="124" t="s">
        <v>76</v>
      </c>
      <c r="L23" s="118"/>
    </row>
  </sheetData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Data&amp;hasil Valdts&amp; reliabilitas</vt:lpstr>
      <vt:lpstr>Hasil Analisis Faktor</vt:lpstr>
      <vt:lpstr>Analisis Data Efektivitas</vt:lpstr>
      <vt:lpstr>frekuensi</vt:lpstr>
      <vt:lpstr>Kuisioner dan skor TCR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WIDIANA</dc:creator>
  <cp:lastModifiedBy>WIDIANA</cp:lastModifiedBy>
  <dcterms:created xsi:type="dcterms:W3CDTF">2020-12-23T08:57:13Z</dcterms:created>
  <dcterms:modified xsi:type="dcterms:W3CDTF">2021-03-03T09:44:49Z</dcterms:modified>
</cp:coreProperties>
</file>